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985" yWindow="165" windowWidth="3600" windowHeight="11640" firstSheet="1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БЮДЖЕТА'!$A$13:$G$511</definedName>
    <definedName name="_xlnm.Print_Titles" localSheetId="1">'БЕЗ УЧЕТА СЧЕТОВ БЮДЖЕТА'!$13:$13</definedName>
  </definedNames>
  <calcPr fullCalcOnLoad="1"/>
</workbook>
</file>

<file path=xl/sharedStrings.xml><?xml version="1.0" encoding="utf-8"?>
<sst xmlns="http://schemas.openxmlformats.org/spreadsheetml/2006/main" count="2026" uniqueCount="422">
  <si>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</si>
  <si>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</si>
  <si>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</si>
  <si>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</si>
  <si>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</si>
  <si>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</si>
  <si>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</si>
  <si>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</si>
  <si>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</si>
  <si>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</si>
  <si>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</si>
  <si>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</si>
  <si>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</si>
  <si>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</si>
  <si>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</si>
  <si>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</si>
  <si>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</si>
  <si>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</si>
  <si>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</si>
  <si>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</si>
  <si>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</si>
  <si>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</si>
  <si>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</si>
  <si>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</si>
  <si>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</si>
  <si>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</si>
  <si>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</si>
  <si>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</si>
  <si>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</si>
  <si>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</si>
  <si>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</si>
  <si>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</si>
  <si>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</si>
  <si>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</si>
  <si>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</si>
  <si>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</si>
  <si>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</si>
  <si>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</si>
  <si>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</si>
  <si>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</si>
  <si>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</si>
  <si>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</si>
  <si>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</si>
  <si>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</si>
  <si>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</si>
  <si>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</si>
  <si>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</si>
  <si>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</si>
  <si>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</si>
  <si>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</si>
  <si>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</si>
  <si>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</si>
  <si>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</si>
  <si>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</si>
  <si>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</si>
  <si>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</si>
  <si>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</si>
  <si>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</si>
  <si>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</si>
  <si>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</si>
  <si>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</si>
  <si>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</si>
  <si>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</si>
  <si>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</si>
  <si>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</si>
  <si>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</si>
  <si>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</si>
  <si>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</si>
  <si>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</si>
  <si>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</si>
  <si>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</si>
  <si>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</si>
  <si>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</si>
  <si>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</si>
  <si>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</si>
  <si>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</si>
  <si>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</si>
  <si>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</si>
  <si>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</si>
  <si>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</si>
  <si>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</si>
  <si>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</si>
  <si>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</si>
  <si>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</si>
  <si>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</si>
  <si>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</si>
  <si>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</si>
  <si>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</si>
  <si>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</si>
  <si>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</si>
  <si>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</si>
  <si>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</si>
  <si>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</si>
  <si>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</si>
  <si>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</si>
  <si>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</si>
  <si>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</si>
  <si>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</si>
  <si>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</si>
  <si>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</si>
  <si>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</si>
  <si>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</si>
  <si>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</si>
  <si>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</si>
  <si>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</si>
  <si>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</si>
  <si>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</si>
  <si>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</si>
  <si>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</si>
  <si>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</si>
  <si>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</si>
  <si>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</si>
  <si>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</si>
  <si>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</si>
  <si>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</si>
  <si>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</si>
  <si>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</si>
  <si>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810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</si>
  <si>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</si>
  <si>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</si>
  <si>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</si>
  <si>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</si>
  <si>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</si>
  <si>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</si>
  <si>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</si>
  <si>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</si>
  <si>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</si>
  <si>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</si>
  <si>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</si>
  <si>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</si>
  <si>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</si>
  <si>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</si>
  <si>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</si>
  <si>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</si>
  <si>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</si>
  <si>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</si>
  <si>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</si>
  <si>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</si>
  <si>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</si>
  <si>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</si>
  <si>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</si>
  <si>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</si>
  <si>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</si>
  <si>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</si>
  <si>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</si>
  <si>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</si>
  <si>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</si>
  <si>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</si>
  <si>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</si>
  <si>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</si>
  <si>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</si>
  <si>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</si>
  <si>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</si>
  <si>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</si>
  <si>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</si>
  <si>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</si>
  <si>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</si>
  <si>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</si>
  <si>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</si>
  <si>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</si>
  <si>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</si>
  <si>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</si>
  <si>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</si>
  <si>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</si>
  <si>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</si>
  <si>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</si>
  <si>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</si>
  <si>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</si>
  <si>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</si>
  <si>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</si>
  <si>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</si>
  <si>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</si>
  <si>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</si>
  <si>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</si>
  <si>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</si>
  <si>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</si>
  <si>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</si>
  <si>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</si>
  <si>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</si>
  <si>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</si>
  <si>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</si>
  <si>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</si>
  <si>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</si>
  <si>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</si>
  <si>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</si>
  <si>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</si>
  <si>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</si>
  <si>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</si>
  <si>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Противопожарная безопасность в дошкольных образовательных учреждениях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</si>
  <si>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</si>
  <si>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</si>
  <si>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</si>
  <si>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</si>
  <si>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</si>
  <si>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</si>
  <si>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</si>
  <si>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</si>
  <si>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</si>
  <si>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</si>
  <si>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</si>
  <si>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Расходы, связанные с созданием многофункционального центра по предоставлению государственных (муниципальных) услуг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</si>
  <si>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</si>
  <si>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</si>
  <si>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</si>
  <si>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</si>
  <si>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</si>
  <si>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</si>
  <si>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</si>
  <si>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</si>
  <si>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</si>
  <si>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</si>
  <si>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</si>
  <si>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Субсидии из краевого бюджета на поддержку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</si>
  <si>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</si>
  <si>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</si>
  <si>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</si>
  <si>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</si>
  <si>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</si>
  <si>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</si>
  <si>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</si>
  <si>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</si>
  <si>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</si>
  <si>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Жилищное хозяйство</t>
  </si>
  <si>
    <t>Содержание муниципального жилого фонда</t>
  </si>
  <si>
    <t>0501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</si>
  <si>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</si>
  <si>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</si>
  <si>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</si>
  <si>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831</t>
  </si>
  <si>
    <t>730</t>
  </si>
  <si>
    <t>Подпрограмма "Противопожарная безопасность образовательных учреждений ММР "</t>
  </si>
  <si>
    <t>Иные бюджетные ассигнования</t>
  </si>
  <si>
    <t>Специальные расходы</t>
  </si>
  <si>
    <t>800</t>
  </si>
  <si>
    <t>880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</si>
  <si>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</si>
  <si>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</si>
  <si>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</si>
  <si>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</si>
  <si>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 xml:space="preserve">Противопожарная безопасность в бюджетных общеобразовательных муниципальных учреждениях </t>
  </si>
  <si>
    <t>Расходы на создание и развитие сети многофункциональных центров предоставления государственных и муниципальных услуг</t>
  </si>
  <si>
    <t>Комплектование книжных фондов муниципальных библиотек</t>
  </si>
  <si>
    <t xml:space="preserve">Михайловского муниципального </t>
  </si>
  <si>
    <t>районного бюджета на 2016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</si>
  <si>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</si>
  <si>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</si>
  <si>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</si>
  <si>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</si>
  <si>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</si>
  <si>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</si>
  <si>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</si>
  <si>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</si>
  <si>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</si>
  <si>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</si>
  <si>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</si>
  <si>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</si>
  <si>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</si>
  <si>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</si>
  <si>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</si>
  <si>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</si>
  <si>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</si>
  <si>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</si>
  <si>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</si>
  <si>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9900052240</t>
  </si>
  <si>
    <t>9990009000</t>
  </si>
  <si>
    <t>9990009300</t>
  </si>
  <si>
    <t>9990053920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</si>
  <si>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</si>
  <si>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</si>
  <si>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</si>
  <si>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</si>
  <si>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</si>
  <si>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</si>
  <si>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</si>
  <si>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</si>
  <si>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</si>
  <si>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</si>
  <si>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</si>
  <si>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</si>
  <si>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</si>
  <si>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</si>
  <si>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</si>
  <si>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</si>
  <si>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</si>
  <si>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</si>
  <si>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</si>
  <si>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</si>
  <si>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</si>
  <si>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1000092380</t>
  </si>
  <si>
    <t>9990003400</t>
  </si>
  <si>
    <t>0800000000</t>
  </si>
  <si>
    <t>0800000600</t>
  </si>
  <si>
    <t>0800000630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</si>
  <si>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</si>
  <si>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</si>
  <si>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</si>
  <si>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</si>
  <si>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</si>
  <si>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</si>
  <si>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</si>
  <si>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19000000600</t>
  </si>
  <si>
    <t>0200000000</t>
  </si>
  <si>
    <t>0200001690</t>
  </si>
  <si>
    <t>0400000000</t>
  </si>
  <si>
    <t>0400000600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</si>
  <si>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</si>
  <si>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</si>
  <si>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</si>
  <si>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</si>
  <si>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</si>
  <si>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</si>
  <si>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</si>
  <si>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</si>
  <si>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</si>
  <si>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</si>
  <si>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</si>
  <si>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</si>
  <si>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</si>
  <si>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1620011690</t>
  </si>
  <si>
    <t>9990004910</t>
  </si>
  <si>
    <t>0100000000</t>
  </si>
  <si>
    <t>0100000640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</si>
  <si>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</si>
  <si>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</si>
  <si>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</si>
  <si>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</si>
  <si>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</si>
  <si>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</si>
  <si>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</si>
  <si>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</si>
  <si>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</si>
  <si>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</si>
  <si>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</si>
  <si>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</si>
  <si>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</si>
  <si>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</si>
  <si>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</si>
  <si>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</si>
  <si>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</si>
  <si>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99900009200</t>
  </si>
  <si>
    <t>0310000000</t>
  </si>
  <si>
    <t>0310001690</t>
  </si>
  <si>
    <t>0310093050</t>
  </si>
  <si>
    <t>0310093060</t>
  </si>
  <si>
    <t>0310092220</t>
  </si>
  <si>
    <t>0330000000</t>
  </si>
  <si>
    <t>0330001690</t>
  </si>
  <si>
    <t>0340041690</t>
  </si>
  <si>
    <t>0340071690</t>
  </si>
  <si>
    <t>0310011690</t>
  </si>
  <si>
    <t>0310021690</t>
  </si>
  <si>
    <t>0310093080</t>
  </si>
  <si>
    <t>0650000000</t>
  </si>
  <si>
    <t>0350093080</t>
  </si>
  <si>
    <t>0350000000</t>
  </si>
  <si>
    <t>0350000690</t>
  </si>
  <si>
    <t>9990093090</t>
  </si>
  <si>
    <t>2200001690</t>
  </si>
  <si>
    <t>0200011690</t>
  </si>
  <si>
    <t>0330011690</t>
  </si>
  <si>
    <t>2200092070</t>
  </si>
  <si>
    <t>2200011690</t>
  </si>
  <si>
    <t>853</t>
  </si>
  <si>
    <t>Уплата иных платежей</t>
  </si>
  <si>
    <t>0500001610</t>
  </si>
  <si>
    <t>Мероприятия районных бюджетных муниципальных учреждений по созданию доступной среды для инвалидов</t>
  </si>
  <si>
    <t>Михайловского муниципального района</t>
  </si>
  <si>
    <t>"Приложение 12 к решению Думы</t>
  </si>
  <si>
    <t>района № 43 от 24.12.2015г."</t>
  </si>
  <si>
    <t>123</t>
  </si>
  <si>
    <t>2200092180</t>
  </si>
  <si>
    <t>МП"Развитие малоэтажного жилищного строительства на территории ММР на 2011-2015 годы"</t>
  </si>
  <si>
    <t>08000R0645</t>
  </si>
  <si>
    <t>Субсидии из федерального бюджета гражданам на приобретение жилья</t>
  </si>
  <si>
    <t>951</t>
  </si>
  <si>
    <t>Субсидии из краевого бюджета гражданам на приобретение жилья</t>
  </si>
  <si>
    <t>0100050200</t>
  </si>
  <si>
    <t>Выплата денежного поощрения лучшим муниципальным учреждениям культуры</t>
  </si>
  <si>
    <t xml:space="preserve">Мероприятия учреждений по сохранению и развитию учреждений библиотечного обслуживания </t>
  </si>
  <si>
    <t>1620082690</t>
  </si>
  <si>
    <t>Выплата денежного поощрения лучшим работникам муниципальных учреждений культуры</t>
  </si>
  <si>
    <t>01000R0200</t>
  </si>
  <si>
    <t xml:space="preserve">Расходы на осуществление отдельных государственных полномочий по подготовке и проведению Всероссийской сельскохозяйственной переписи 2016 года  </t>
  </si>
  <si>
    <t>9990053910</t>
  </si>
  <si>
    <t>0200051470</t>
  </si>
  <si>
    <t>0200051480</t>
  </si>
  <si>
    <t>Приобретение школьного автобуса</t>
  </si>
  <si>
    <t>0310092040</t>
  </si>
  <si>
    <t>МП "Комплексные меры по противодействию употреблению наркотиков в Михайловском муниципальном районе на 2016-2018 годы"</t>
  </si>
  <si>
    <t>МП"Профилактика правонарушений в Михайловском муниципальном районе на 2014-2016 годы"</t>
  </si>
  <si>
    <t>МП"Профилактика терроризма и противодействие экстремизму на территории Михайловского муниципального района в 2016-2020 годах"</t>
  </si>
  <si>
    <t>МП"Развитие Многофункционального центра предоставления государственных и муниципальных услуг населению Михайловского муниципального района Приморского кра" на 2016-2018 годы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</si>
  <si>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2015-2017 годы" </t>
  </si>
  <si>
    <t>МП"Развитие малоэтажного жилищного строительства на территории Михайловского муниципального района на 2016-2018 годы"</t>
  </si>
  <si>
    <t>МП"Развитие малого и среднего предпринимательства на территории Михайловского муниципального района на 2015-2017 годы"</t>
  </si>
  <si>
    <t>МП"Программа комплексного развития систем коммунальной инфраструктуры Михайловского муниципального района на 2012-2020 годы"</t>
  </si>
  <si>
    <t>МП "Развитие дополнительного образования в сфере культуры и искусства на 2016-2018 годы"</t>
  </si>
  <si>
    <t>МДС"Доступная среда для инвалидов Михайловского муницпального района на 2016-2018 годы "</t>
  </si>
  <si>
    <t xml:space="preserve">МП"Развитие муниципальной службы в администрации Михайловского муницпального района на 2016-2018 годы" </t>
  </si>
  <si>
    <t>МП"Патриотическое воспитание граждан Михайловского муниципального района на 2012-2016 годы"</t>
  </si>
  <si>
    <t>МП "Молодежь Михайловского муниципального района на 2012-2016 годы"</t>
  </si>
  <si>
    <t>МП"Юные таланты Михайловского муниципального района на 2016-2018 годы"</t>
  </si>
  <si>
    <t>МП"Обеспечение жилье молодых семей Михайловского муницпального района"на 2013-2017 годы</t>
  </si>
  <si>
    <t>МП"Развитие физической культуры и спорта Михайловского муниципального района на 2016-2020 годы"</t>
  </si>
  <si>
    <t>МП "Развития образования Михайловского муницпального района на 2016-2020 гг."</t>
  </si>
  <si>
    <t>Социальное обеспечение и иные выплаты населению</t>
  </si>
  <si>
    <t>Премии и гранты</t>
  </si>
  <si>
    <t>Иные выплаты населению</t>
  </si>
  <si>
    <t>300</t>
  </si>
  <si>
    <t>350</t>
  </si>
  <si>
    <t>360</t>
  </si>
  <si>
    <t>0800050640</t>
  </si>
  <si>
    <t>Субсидии из федерального бюджета на поддержку малого и среднего предпринимательства</t>
  </si>
  <si>
    <t>243</t>
  </si>
  <si>
    <t>Закупка товаров, работ, услуг в целях капитального ремонта муниципального имущества</t>
  </si>
  <si>
    <t>0310021691</t>
  </si>
  <si>
    <t>Мероприятия учреждений по развитию общего образования</t>
  </si>
  <si>
    <t>2200000000</t>
  </si>
  <si>
    <t>Приложение 4 к решению Думы</t>
  </si>
  <si>
    <t>0330021691</t>
  </si>
  <si>
    <t>№ 134  от 24.11.2016г.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</si>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</sst>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3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5" fillId="36" borderId="17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2" fillId="37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2" fillId="38" borderId="19" xfId="0" applyFont="1" applyFill="1" applyBorder="1" applyAlignment="1">
      <alignment vertical="top" wrapText="1"/>
    </xf>
    <xf numFmtId="0" fontId="2" fillId="38" borderId="16" xfId="0" applyFont="1" applyFill="1" applyBorder="1" applyAlignment="1">
      <alignment vertical="top" wrapText="1"/>
    </xf>
    <xf numFmtId="0" fontId="2" fillId="38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168" fontId="11" fillId="33" borderId="23" xfId="0" applyNumberFormat="1" applyFont="1" applyFill="1" applyBorder="1" applyAlignment="1">
      <alignment horizontal="center" vertical="center" wrapText="1"/>
    </xf>
    <xf numFmtId="168" fontId="5" fillId="36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4" xfId="0" applyNumberFormat="1" applyFont="1" applyFill="1" applyBorder="1" applyAlignment="1">
      <alignment horizontal="center" vertical="center" wrapTex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168" fontId="2" fillId="35" borderId="13" xfId="0" applyNumberFormat="1" applyFont="1" applyFill="1" applyBorder="1" applyAlignment="1">
      <alignment horizontal="center" vertical="center" shrinkToFit="1"/>
    </xf>
    <xf numFmtId="168" fontId="8" fillId="35" borderId="13" xfId="0" applyNumberFormat="1" applyFont="1" applyFill="1" applyBorder="1" applyAlignment="1">
      <alignment horizontal="center" vertical="center" shrinkToFit="1"/>
    </xf>
    <xf numFmtId="168" fontId="2" fillId="37" borderId="13" xfId="0" applyNumberFormat="1" applyFont="1" applyFill="1" applyBorder="1" applyAlignment="1">
      <alignment horizontal="center" vertical="center" shrinkToFit="1"/>
    </xf>
    <xf numFmtId="168" fontId="2" fillId="36" borderId="17" xfId="0" applyNumberFormat="1" applyFont="1" applyFill="1" applyBorder="1" applyAlignment="1">
      <alignment horizontal="center" vertical="center" wrapText="1" shrinkToFit="1"/>
    </xf>
    <xf numFmtId="168" fontId="5" fillId="36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4" fontId="5" fillId="36" borderId="21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21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 shrinkToFit="1"/>
    </xf>
    <xf numFmtId="4" fontId="8" fillId="35" borderId="21" xfId="0" applyNumberFormat="1" applyFont="1" applyFill="1" applyBorder="1" applyAlignment="1">
      <alignment horizontal="center" vertical="center" shrinkToFit="1"/>
    </xf>
    <xf numFmtId="4" fontId="8" fillId="35" borderId="17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shrinkToFit="1"/>
    </xf>
    <xf numFmtId="4" fontId="2" fillId="37" borderId="21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8" fillId="37" borderId="10" xfId="0" applyFont="1" applyFill="1" applyBorder="1" applyAlignment="1">
      <alignment horizontal="left" vertical="top" wrapText="1"/>
    </xf>
    <xf numFmtId="4" fontId="2" fillId="35" borderId="2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0" fontId="11" fillId="39" borderId="25" xfId="0" applyFont="1" applyFill="1" applyBorder="1" applyAlignment="1">
      <alignment horizontal="center" vertical="center" wrapText="1"/>
    </xf>
    <xf numFmtId="49" fontId="11" fillId="39" borderId="26" xfId="0" applyNumberFormat="1" applyFont="1" applyFill="1" applyBorder="1" applyAlignment="1">
      <alignment horizontal="center" vertical="center" wrapText="1"/>
    </xf>
    <xf numFmtId="0" fontId="11" fillId="39" borderId="26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7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7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7" xfId="0" applyNumberFormat="1" applyFont="1" applyFill="1" applyBorder="1" applyAlignment="1">
      <alignment horizontal="center" vertical="center" shrinkToFit="1"/>
    </xf>
    <xf numFmtId="49" fontId="8" fillId="35" borderId="17" xfId="0" applyNumberFormat="1" applyFont="1" applyFill="1" applyBorder="1" applyAlignment="1">
      <alignment horizontal="center" vertical="center" shrinkToFit="1"/>
    </xf>
    <xf numFmtId="49" fontId="2" fillId="37" borderId="17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8" fillId="36" borderId="10" xfId="0" applyNumberFormat="1" applyFont="1" applyFill="1" applyBorder="1" applyAlignment="1">
      <alignment horizontal="center" vertical="center" shrinkToFit="1"/>
    </xf>
    <xf numFmtId="4" fontId="8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9" fontId="11" fillId="39" borderId="12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8" fillId="35" borderId="10" xfId="0" applyNumberFormat="1" applyFont="1" applyFill="1" applyBorder="1" applyAlignment="1">
      <alignment horizontal="center" vertical="center" shrinkToFit="1"/>
    </xf>
    <xf numFmtId="169" fontId="5" fillId="38" borderId="0" xfId="0" applyNumberFormat="1" applyFont="1" applyFill="1" applyBorder="1" applyAlignment="1">
      <alignment horizontal="center" vertical="center" shrinkToFit="1"/>
    </xf>
    <xf numFmtId="0" fontId="12" fillId="37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9" fontId="8" fillId="37" borderId="10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wrapText="1" shrinkToFit="1"/>
    </xf>
    <xf numFmtId="170" fontId="11" fillId="39" borderId="12" xfId="0" applyNumberFormat="1" applyFont="1" applyFill="1" applyBorder="1" applyAlignment="1">
      <alignment horizontal="center" vertical="center" wrapText="1"/>
    </xf>
    <xf numFmtId="170" fontId="5" fillId="36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8" fillId="37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2" fillId="40" borderId="10" xfId="0" applyFont="1" applyFill="1" applyBorder="1" applyAlignment="1">
      <alignment vertical="top" wrapText="1"/>
    </xf>
    <xf numFmtId="0" fontId="2" fillId="40" borderId="10" xfId="0" applyFont="1" applyFill="1" applyBorder="1" applyAlignment="1">
      <alignment horizontal="center" vertical="center" wrapText="1"/>
    </xf>
    <xf numFmtId="49" fontId="2" fillId="40" borderId="10" xfId="0" applyNumberFormat="1" applyFont="1" applyFill="1" applyBorder="1" applyAlignment="1">
      <alignment horizontal="center" vertical="center" shrinkToFit="1"/>
    </xf>
    <xf numFmtId="169" fontId="2" fillId="40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Y519"/>
  <sheetViews>
    <sheetView showGridLines="0" tabSelected="1" zoomScalePageLayoutView="0" workbookViewId="0" topLeftCell="A1">
      <selection activeCell="C5" sqref="C5"/>
    </sheetView>
  </sheetViews>
  <sheetFormatPr defaultColWidth="9.00390625" defaultRowHeight="12.75" outlineLevelRow="6"/>
  <cols>
    <col min="1" max="1" width="64.875" style="2" customWidth="1"/>
    <col min="2" max="2" width="7.00390625" style="17" customWidth="1"/>
    <col min="3" max="3" width="7.25390625" style="2" customWidth="1"/>
    <col min="4" max="4" width="13.25390625" style="2" customWidth="1"/>
    <col min="5" max="5" width="5.875" style="2" customWidth="1"/>
    <col min="6" max="6" width="0" style="2" hidden="1" customWidth="1"/>
    <col min="7" max="7" width="17.875" style="2" customWidth="1"/>
    <col min="8" max="23" width="0" style="2" hidden="1" customWidth="1"/>
    <col min="24" max="24" width="14.875" style="54" hidden="1" customWidth="1"/>
    <col min="25" max="25" width="11.875" style="46" hidden="1" customWidth="1"/>
    <col min="26" max="16384" width="9.125" style="2" customWidth="1"/>
  </cols>
  <sheetData>
    <row r="2" spans="2:23" ht="18.75">
      <c r="B2" s="168" t="s">
        <v>418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</row>
    <row r="3" spans="2:23" ht="18.75">
      <c r="B3" s="169" t="s">
        <v>366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</row>
    <row r="4" spans="2:22" ht="18.75">
      <c r="B4" s="2"/>
      <c r="C4" s="168" t="s">
        <v>420</v>
      </c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</row>
    <row r="5" ht="15.75">
      <c r="C5" s="2" t="s">
        <v>421</v>
      </c>
    </row>
    <row r="6" spans="2:23" ht="18.75">
      <c r="B6" s="168" t="s">
        <v>367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</row>
    <row r="7" spans="2:23" ht="18.75" customHeight="1">
      <c r="B7" s="169" t="s">
        <v>242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</row>
    <row r="8" spans="2:22" ht="18.75">
      <c r="B8" s="172" t="s">
        <v>368</v>
      </c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</row>
    <row r="9" ht="18.75">
      <c r="B9" s="163"/>
    </row>
    <row r="10" spans="1:25" ht="19.5" customHeight="1">
      <c r="A10" s="171" t="s">
        <v>90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X10" s="2"/>
      <c r="Y10" s="2"/>
    </row>
    <row r="11" spans="1:25" ht="57" customHeight="1">
      <c r="A11" s="170" t="s">
        <v>243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X11" s="2"/>
      <c r="Y11" s="2"/>
    </row>
    <row r="12" spans="1:25" ht="5.25" customHeight="1" thickBot="1">
      <c r="A12" s="49"/>
      <c r="B12" s="49"/>
      <c r="C12" s="49"/>
      <c r="D12" s="49"/>
      <c r="E12" s="49"/>
      <c r="F12" s="49"/>
      <c r="G12" s="49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Y12" s="57" t="s">
        <v>84</v>
      </c>
    </row>
    <row r="13" spans="1:25" ht="48" thickBot="1">
      <c r="A13" s="36" t="s">
        <v>0</v>
      </c>
      <c r="B13" s="36" t="s">
        <v>59</v>
      </c>
      <c r="C13" s="36" t="s">
        <v>1</v>
      </c>
      <c r="D13" s="36" t="s">
        <v>2</v>
      </c>
      <c r="E13" s="36" t="s">
        <v>3</v>
      </c>
      <c r="F13" s="37" t="s">
        <v>4</v>
      </c>
      <c r="G13" s="36" t="s">
        <v>23</v>
      </c>
      <c r="H13" s="23" t="s">
        <v>23</v>
      </c>
      <c r="I13" s="4" t="s">
        <v>23</v>
      </c>
      <c r="J13" s="4" t="s">
        <v>23</v>
      </c>
      <c r="K13" s="4" t="s">
        <v>23</v>
      </c>
      <c r="L13" s="4" t="s">
        <v>23</v>
      </c>
      <c r="M13" s="4" t="s">
        <v>23</v>
      </c>
      <c r="N13" s="4" t="s">
        <v>23</v>
      </c>
      <c r="O13" s="4" t="s">
        <v>23</v>
      </c>
      <c r="P13" s="4" t="s">
        <v>23</v>
      </c>
      <c r="Q13" s="4" t="s">
        <v>23</v>
      </c>
      <c r="R13" s="4" t="s">
        <v>23</v>
      </c>
      <c r="S13" s="4" t="s">
        <v>23</v>
      </c>
      <c r="T13" s="4" t="s">
        <v>23</v>
      </c>
      <c r="U13" s="4" t="s">
        <v>23</v>
      </c>
      <c r="V13" s="4" t="s">
        <v>23</v>
      </c>
      <c r="W13" s="41" t="s">
        <v>23</v>
      </c>
      <c r="X13" s="58" t="s">
        <v>86</v>
      </c>
      <c r="Y13" s="47" t="s">
        <v>85</v>
      </c>
    </row>
    <row r="14" spans="1:25" ht="29.25" thickBot="1">
      <c r="A14" s="103" t="s">
        <v>60</v>
      </c>
      <c r="B14" s="104">
        <v>951</v>
      </c>
      <c r="C14" s="104" t="s">
        <v>61</v>
      </c>
      <c r="D14" s="104" t="s">
        <v>252</v>
      </c>
      <c r="E14" s="104" t="s">
        <v>5</v>
      </c>
      <c r="F14" s="105"/>
      <c r="G14" s="141">
        <f>G15+G180+G186+G193+G241+G279+G311+G352+G371+G381+G394+G400</f>
        <v>175440.06867</v>
      </c>
      <c r="H14" s="28" t="e">
        <f aca="true" t="shared" si="0" ref="H14:X14">H15+H176+H187+H193+H240+H297+H323+H360+H372+H385+H396+H401</f>
        <v>#REF!</v>
      </c>
      <c r="I14" s="28" t="e">
        <f t="shared" si="0"/>
        <v>#REF!</v>
      </c>
      <c r="J14" s="28" t="e">
        <f t="shared" si="0"/>
        <v>#REF!</v>
      </c>
      <c r="K14" s="28" t="e">
        <f t="shared" si="0"/>
        <v>#REF!</v>
      </c>
      <c r="L14" s="28" t="e">
        <f t="shared" si="0"/>
        <v>#REF!</v>
      </c>
      <c r="M14" s="28" t="e">
        <f t="shared" si="0"/>
        <v>#REF!</v>
      </c>
      <c r="N14" s="28" t="e">
        <f t="shared" si="0"/>
        <v>#REF!</v>
      </c>
      <c r="O14" s="28" t="e">
        <f t="shared" si="0"/>
        <v>#REF!</v>
      </c>
      <c r="P14" s="28" t="e">
        <f t="shared" si="0"/>
        <v>#REF!</v>
      </c>
      <c r="Q14" s="28" t="e">
        <f t="shared" si="0"/>
        <v>#REF!</v>
      </c>
      <c r="R14" s="28" t="e">
        <f t="shared" si="0"/>
        <v>#REF!</v>
      </c>
      <c r="S14" s="28" t="e">
        <f t="shared" si="0"/>
        <v>#REF!</v>
      </c>
      <c r="T14" s="28" t="e">
        <f t="shared" si="0"/>
        <v>#REF!</v>
      </c>
      <c r="U14" s="28" t="e">
        <f t="shared" si="0"/>
        <v>#REF!</v>
      </c>
      <c r="V14" s="28" t="e">
        <f t="shared" si="0"/>
        <v>#REF!</v>
      </c>
      <c r="W14" s="28" t="e">
        <f t="shared" si="0"/>
        <v>#REF!</v>
      </c>
      <c r="X14" s="60" t="e">
        <f t="shared" si="0"/>
        <v>#REF!</v>
      </c>
      <c r="Y14" s="59" t="e">
        <f aca="true" t="shared" si="1" ref="Y14:Y24">X14/G14*100</f>
        <v>#REF!</v>
      </c>
    </row>
    <row r="15" spans="1:25" ht="18.75" customHeight="1" outlineLevel="2" thickBot="1">
      <c r="A15" s="108" t="s">
        <v>54</v>
      </c>
      <c r="B15" s="18">
        <v>951</v>
      </c>
      <c r="C15" s="14" t="s">
        <v>53</v>
      </c>
      <c r="D15" s="14" t="s">
        <v>252</v>
      </c>
      <c r="E15" s="14" t="s">
        <v>5</v>
      </c>
      <c r="F15" s="14"/>
      <c r="G15" s="142">
        <f>G16+G24+G46+G66+G80+G85+G60+G74</f>
        <v>74022.37775999999</v>
      </c>
      <c r="H15" s="29" t="e">
        <f>H16+H27+H48+#REF!+H67+#REF!+H80+H84</f>
        <v>#REF!</v>
      </c>
      <c r="I15" s="29" t="e">
        <f>I16+I27+I48+#REF!+I67+#REF!+I80+I84</f>
        <v>#REF!</v>
      </c>
      <c r="J15" s="29" t="e">
        <f>J16+J27+J48+#REF!+J67+#REF!+J80+J84</f>
        <v>#REF!</v>
      </c>
      <c r="K15" s="29" t="e">
        <f>K16+K27+K48+#REF!+K67+#REF!+K80+K84</f>
        <v>#REF!</v>
      </c>
      <c r="L15" s="29" t="e">
        <f>L16+L27+L48+#REF!+L67+#REF!+L80+L84</f>
        <v>#REF!</v>
      </c>
      <c r="M15" s="29" t="e">
        <f>M16+M27+M48+#REF!+M67+#REF!+M80+M84</f>
        <v>#REF!</v>
      </c>
      <c r="N15" s="29" t="e">
        <f>N16+N27+N48+#REF!+N67+#REF!+N80+N84</f>
        <v>#REF!</v>
      </c>
      <c r="O15" s="29" t="e">
        <f>O16+O27+O48+#REF!+O67+#REF!+O80+O84</f>
        <v>#REF!</v>
      </c>
      <c r="P15" s="29" t="e">
        <f>P16+P27+P48+#REF!+P67+#REF!+P80+P84</f>
        <v>#REF!</v>
      </c>
      <c r="Q15" s="29" t="e">
        <f>Q16+Q27+Q48+#REF!+Q67+#REF!+Q80+Q84</f>
        <v>#REF!</v>
      </c>
      <c r="R15" s="29" t="e">
        <f>R16+R27+R48+#REF!+R67+#REF!+R80+R84</f>
        <v>#REF!</v>
      </c>
      <c r="S15" s="29" t="e">
        <f>S16+S27+S48+#REF!+S67+#REF!+S80+S84</f>
        <v>#REF!</v>
      </c>
      <c r="T15" s="29" t="e">
        <f>T16+T27+T48+#REF!+T67+#REF!+T80+T84</f>
        <v>#REF!</v>
      </c>
      <c r="U15" s="29" t="e">
        <f>U16+U27+U48+#REF!+U67+#REF!+U80+U84</f>
        <v>#REF!</v>
      </c>
      <c r="V15" s="29" t="e">
        <f>V16+V27+V48+#REF!+V67+#REF!+V80+V84</f>
        <v>#REF!</v>
      </c>
      <c r="W15" s="29" t="e">
        <f>W16+W27+W48+#REF!+W67+#REF!+W80+W84</f>
        <v>#REF!</v>
      </c>
      <c r="X15" s="61" t="e">
        <f>X16+X27+X48+#REF!+X67+#REF!+X80+X84</f>
        <v>#REF!</v>
      </c>
      <c r="Y15" s="59" t="e">
        <f t="shared" si="1"/>
        <v>#REF!</v>
      </c>
    </row>
    <row r="16" spans="1:25" ht="32.25" customHeight="1" outlineLevel="3" thickBot="1">
      <c r="A16" s="109" t="s">
        <v>24</v>
      </c>
      <c r="B16" s="129">
        <v>951</v>
      </c>
      <c r="C16" s="110" t="s">
        <v>6</v>
      </c>
      <c r="D16" s="110" t="s">
        <v>252</v>
      </c>
      <c r="E16" s="110" t="s">
        <v>5</v>
      </c>
      <c r="F16" s="110"/>
      <c r="G16" s="111">
        <f>G17</f>
        <v>1980.6599999999999</v>
      </c>
      <c r="H16" s="31">
        <f aca="true" t="shared" si="2" ref="H16:X16">H17</f>
        <v>1204.8</v>
      </c>
      <c r="I16" s="31">
        <f t="shared" si="2"/>
        <v>1204.8</v>
      </c>
      <c r="J16" s="31">
        <f t="shared" si="2"/>
        <v>1204.8</v>
      </c>
      <c r="K16" s="31">
        <f t="shared" si="2"/>
        <v>1204.8</v>
      </c>
      <c r="L16" s="31">
        <f t="shared" si="2"/>
        <v>1204.8</v>
      </c>
      <c r="M16" s="31">
        <f t="shared" si="2"/>
        <v>1204.8</v>
      </c>
      <c r="N16" s="31">
        <f t="shared" si="2"/>
        <v>1204.8</v>
      </c>
      <c r="O16" s="31">
        <f t="shared" si="2"/>
        <v>1204.8</v>
      </c>
      <c r="P16" s="31">
        <f t="shared" si="2"/>
        <v>1204.8</v>
      </c>
      <c r="Q16" s="31">
        <f t="shared" si="2"/>
        <v>1204.8</v>
      </c>
      <c r="R16" s="31">
        <f t="shared" si="2"/>
        <v>1204.8</v>
      </c>
      <c r="S16" s="31">
        <f t="shared" si="2"/>
        <v>1204.8</v>
      </c>
      <c r="T16" s="31">
        <f t="shared" si="2"/>
        <v>1204.8</v>
      </c>
      <c r="U16" s="31">
        <f t="shared" si="2"/>
        <v>1204.8</v>
      </c>
      <c r="V16" s="31">
        <f t="shared" si="2"/>
        <v>1204.8</v>
      </c>
      <c r="W16" s="31">
        <f t="shared" si="2"/>
        <v>1204.8</v>
      </c>
      <c r="X16" s="62">
        <f t="shared" si="2"/>
        <v>1147.63638</v>
      </c>
      <c r="Y16" s="59">
        <f t="shared" si="1"/>
        <v>57.94211929356881</v>
      </c>
    </row>
    <row r="17" spans="1:25" ht="34.5" customHeight="1" outlineLevel="3" thickBot="1">
      <c r="A17" s="112" t="s">
        <v>136</v>
      </c>
      <c r="B17" s="19">
        <v>951</v>
      </c>
      <c r="C17" s="11" t="s">
        <v>6</v>
      </c>
      <c r="D17" s="11" t="s">
        <v>253</v>
      </c>
      <c r="E17" s="11" t="s">
        <v>5</v>
      </c>
      <c r="F17" s="11"/>
      <c r="G17" s="12">
        <f>G18</f>
        <v>1980.6599999999999</v>
      </c>
      <c r="H17" s="32">
        <f aca="true" t="shared" si="3" ref="H17:X17">H22</f>
        <v>1204.8</v>
      </c>
      <c r="I17" s="32">
        <f t="shared" si="3"/>
        <v>1204.8</v>
      </c>
      <c r="J17" s="32">
        <f t="shared" si="3"/>
        <v>1204.8</v>
      </c>
      <c r="K17" s="32">
        <f t="shared" si="3"/>
        <v>1204.8</v>
      </c>
      <c r="L17" s="32">
        <f t="shared" si="3"/>
        <v>1204.8</v>
      </c>
      <c r="M17" s="32">
        <f t="shared" si="3"/>
        <v>1204.8</v>
      </c>
      <c r="N17" s="32">
        <f t="shared" si="3"/>
        <v>1204.8</v>
      </c>
      <c r="O17" s="32">
        <f t="shared" si="3"/>
        <v>1204.8</v>
      </c>
      <c r="P17" s="32">
        <f t="shared" si="3"/>
        <v>1204.8</v>
      </c>
      <c r="Q17" s="32">
        <f t="shared" si="3"/>
        <v>1204.8</v>
      </c>
      <c r="R17" s="32">
        <f t="shared" si="3"/>
        <v>1204.8</v>
      </c>
      <c r="S17" s="32">
        <f t="shared" si="3"/>
        <v>1204.8</v>
      </c>
      <c r="T17" s="32">
        <f t="shared" si="3"/>
        <v>1204.8</v>
      </c>
      <c r="U17" s="32">
        <f t="shared" si="3"/>
        <v>1204.8</v>
      </c>
      <c r="V17" s="32">
        <f t="shared" si="3"/>
        <v>1204.8</v>
      </c>
      <c r="W17" s="32">
        <f t="shared" si="3"/>
        <v>1204.8</v>
      </c>
      <c r="X17" s="63">
        <f t="shared" si="3"/>
        <v>1147.63638</v>
      </c>
      <c r="Y17" s="59">
        <f t="shared" si="1"/>
        <v>57.94211929356881</v>
      </c>
    </row>
    <row r="18" spans="1:25" ht="36" customHeight="1" outlineLevel="3" thickBot="1">
      <c r="A18" s="112" t="s">
        <v>137</v>
      </c>
      <c r="B18" s="19">
        <v>951</v>
      </c>
      <c r="C18" s="11" t="s">
        <v>6</v>
      </c>
      <c r="D18" s="11" t="s">
        <v>254</v>
      </c>
      <c r="E18" s="11" t="s">
        <v>5</v>
      </c>
      <c r="F18" s="11"/>
      <c r="G18" s="12">
        <f>G19</f>
        <v>1980.6599999999999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63"/>
      <c r="Y18" s="59"/>
    </row>
    <row r="19" spans="1:25" ht="20.25" customHeight="1" outlineLevel="3" thickBot="1">
      <c r="A19" s="94" t="s">
        <v>138</v>
      </c>
      <c r="B19" s="90">
        <v>951</v>
      </c>
      <c r="C19" s="91" t="s">
        <v>6</v>
      </c>
      <c r="D19" s="91" t="s">
        <v>255</v>
      </c>
      <c r="E19" s="91" t="s">
        <v>5</v>
      </c>
      <c r="F19" s="91"/>
      <c r="G19" s="16">
        <f>G20</f>
        <v>1980.6599999999999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63"/>
      <c r="Y19" s="59"/>
    </row>
    <row r="20" spans="1:25" ht="31.5" customHeight="1" outlineLevel="3" thickBot="1">
      <c r="A20" s="5" t="s">
        <v>94</v>
      </c>
      <c r="B20" s="21">
        <v>951</v>
      </c>
      <c r="C20" s="6" t="s">
        <v>6</v>
      </c>
      <c r="D20" s="6" t="s">
        <v>255</v>
      </c>
      <c r="E20" s="6" t="s">
        <v>91</v>
      </c>
      <c r="F20" s="6"/>
      <c r="G20" s="7">
        <f>G21+G22+G23</f>
        <v>1980.6599999999999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63"/>
      <c r="Y20" s="59"/>
    </row>
    <row r="21" spans="1:25" ht="20.25" customHeight="1" outlineLevel="3" thickBot="1">
      <c r="A21" s="88" t="s">
        <v>249</v>
      </c>
      <c r="B21" s="92">
        <v>951</v>
      </c>
      <c r="C21" s="93" t="s">
        <v>6</v>
      </c>
      <c r="D21" s="93" t="s">
        <v>255</v>
      </c>
      <c r="E21" s="93" t="s">
        <v>92</v>
      </c>
      <c r="F21" s="93"/>
      <c r="G21" s="98">
        <v>1631.3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63"/>
      <c r="Y21" s="59"/>
    </row>
    <row r="22" spans="1:25" ht="48" outlineLevel="4" thickBot="1">
      <c r="A22" s="88" t="s">
        <v>251</v>
      </c>
      <c r="B22" s="92">
        <v>951</v>
      </c>
      <c r="C22" s="93" t="s">
        <v>6</v>
      </c>
      <c r="D22" s="93" t="s">
        <v>255</v>
      </c>
      <c r="E22" s="93" t="s">
        <v>93</v>
      </c>
      <c r="F22" s="93"/>
      <c r="G22" s="98">
        <v>0</v>
      </c>
      <c r="H22" s="34">
        <f aca="true" t="shared" si="4" ref="H22:X22">H24</f>
        <v>1204.8</v>
      </c>
      <c r="I22" s="34">
        <f t="shared" si="4"/>
        <v>1204.8</v>
      </c>
      <c r="J22" s="34">
        <f t="shared" si="4"/>
        <v>1204.8</v>
      </c>
      <c r="K22" s="34">
        <f t="shared" si="4"/>
        <v>1204.8</v>
      </c>
      <c r="L22" s="34">
        <f t="shared" si="4"/>
        <v>1204.8</v>
      </c>
      <c r="M22" s="34">
        <f t="shared" si="4"/>
        <v>1204.8</v>
      </c>
      <c r="N22" s="34">
        <f t="shared" si="4"/>
        <v>1204.8</v>
      </c>
      <c r="O22" s="34">
        <f t="shared" si="4"/>
        <v>1204.8</v>
      </c>
      <c r="P22" s="34">
        <f t="shared" si="4"/>
        <v>1204.8</v>
      </c>
      <c r="Q22" s="34">
        <f t="shared" si="4"/>
        <v>1204.8</v>
      </c>
      <c r="R22" s="34">
        <f t="shared" si="4"/>
        <v>1204.8</v>
      </c>
      <c r="S22" s="34">
        <f t="shared" si="4"/>
        <v>1204.8</v>
      </c>
      <c r="T22" s="34">
        <f t="shared" si="4"/>
        <v>1204.8</v>
      </c>
      <c r="U22" s="34">
        <f t="shared" si="4"/>
        <v>1204.8</v>
      </c>
      <c r="V22" s="34">
        <f t="shared" si="4"/>
        <v>1204.8</v>
      </c>
      <c r="W22" s="34">
        <f t="shared" si="4"/>
        <v>1204.8</v>
      </c>
      <c r="X22" s="64">
        <f t="shared" si="4"/>
        <v>1147.63638</v>
      </c>
      <c r="Y22" s="59" t="e">
        <f t="shared" si="1"/>
        <v>#DIV/0!</v>
      </c>
    </row>
    <row r="23" spans="1:25" ht="48" outlineLevel="4" thickBot="1">
      <c r="A23" s="88" t="s">
        <v>244</v>
      </c>
      <c r="B23" s="92">
        <v>951</v>
      </c>
      <c r="C23" s="93" t="s">
        <v>6</v>
      </c>
      <c r="D23" s="93" t="s">
        <v>255</v>
      </c>
      <c r="E23" s="93" t="s">
        <v>245</v>
      </c>
      <c r="F23" s="93"/>
      <c r="G23" s="98">
        <v>349.36</v>
      </c>
      <c r="H23" s="55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81"/>
      <c r="Y23" s="59"/>
    </row>
    <row r="24" spans="1:25" ht="47.25" customHeight="1" outlineLevel="5" thickBot="1">
      <c r="A24" s="8" t="s">
        <v>25</v>
      </c>
      <c r="B24" s="19">
        <v>951</v>
      </c>
      <c r="C24" s="9" t="s">
        <v>17</v>
      </c>
      <c r="D24" s="9" t="s">
        <v>252</v>
      </c>
      <c r="E24" s="9" t="s">
        <v>5</v>
      </c>
      <c r="F24" s="9"/>
      <c r="G24" s="155">
        <f>G25</f>
        <v>3847.80988</v>
      </c>
      <c r="H24" s="26">
        <v>1204.8</v>
      </c>
      <c r="I24" s="7">
        <v>1204.8</v>
      </c>
      <c r="J24" s="7">
        <v>1204.8</v>
      </c>
      <c r="K24" s="7">
        <v>1204.8</v>
      </c>
      <c r="L24" s="7">
        <v>1204.8</v>
      </c>
      <c r="M24" s="7">
        <v>1204.8</v>
      </c>
      <c r="N24" s="7">
        <v>1204.8</v>
      </c>
      <c r="O24" s="7">
        <v>1204.8</v>
      </c>
      <c r="P24" s="7">
        <v>1204.8</v>
      </c>
      <c r="Q24" s="7">
        <v>1204.8</v>
      </c>
      <c r="R24" s="7">
        <v>1204.8</v>
      </c>
      <c r="S24" s="7">
        <v>1204.8</v>
      </c>
      <c r="T24" s="7">
        <v>1204.8</v>
      </c>
      <c r="U24" s="7">
        <v>1204.8</v>
      </c>
      <c r="V24" s="7">
        <v>1204.8</v>
      </c>
      <c r="W24" s="44">
        <v>1204.8</v>
      </c>
      <c r="X24" s="65">
        <v>1147.63638</v>
      </c>
      <c r="Y24" s="59">
        <f t="shared" si="1"/>
        <v>29.825703862478775</v>
      </c>
    </row>
    <row r="25" spans="1:25" ht="32.25" outlineLevel="5" thickBot="1">
      <c r="A25" s="112" t="s">
        <v>136</v>
      </c>
      <c r="B25" s="19">
        <v>951</v>
      </c>
      <c r="C25" s="11" t="s">
        <v>17</v>
      </c>
      <c r="D25" s="11" t="s">
        <v>253</v>
      </c>
      <c r="E25" s="11" t="s">
        <v>5</v>
      </c>
      <c r="F25" s="11"/>
      <c r="G25" s="156">
        <f>G26</f>
        <v>3847.80988</v>
      </c>
      <c r="H25" s="55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75"/>
      <c r="Y25" s="59"/>
    </row>
    <row r="26" spans="1:25" ht="32.25" outlineLevel="5" thickBot="1">
      <c r="A26" s="112" t="s">
        <v>137</v>
      </c>
      <c r="B26" s="19">
        <v>951</v>
      </c>
      <c r="C26" s="11" t="s">
        <v>17</v>
      </c>
      <c r="D26" s="11" t="s">
        <v>254</v>
      </c>
      <c r="E26" s="11" t="s">
        <v>5</v>
      </c>
      <c r="F26" s="11"/>
      <c r="G26" s="156">
        <f>G27+G38+G44</f>
        <v>3847.80988</v>
      </c>
      <c r="H26" s="55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75"/>
      <c r="Y26" s="59"/>
    </row>
    <row r="27" spans="1:25" ht="49.5" customHeight="1" outlineLevel="6" thickBot="1">
      <c r="A27" s="113" t="s">
        <v>207</v>
      </c>
      <c r="B27" s="130">
        <v>951</v>
      </c>
      <c r="C27" s="91" t="s">
        <v>17</v>
      </c>
      <c r="D27" s="91" t="s">
        <v>256</v>
      </c>
      <c r="E27" s="91" t="s">
        <v>5</v>
      </c>
      <c r="F27" s="91"/>
      <c r="G27" s="157">
        <f>G28+G32+G35</f>
        <v>1830.0589899999998</v>
      </c>
      <c r="H27" s="31" t="e">
        <f aca="true" t="shared" si="5" ref="H27:X27">H28</f>
        <v>#REF!</v>
      </c>
      <c r="I27" s="31" t="e">
        <f t="shared" si="5"/>
        <v>#REF!</v>
      </c>
      <c r="J27" s="31" t="e">
        <f t="shared" si="5"/>
        <v>#REF!</v>
      </c>
      <c r="K27" s="31" t="e">
        <f t="shared" si="5"/>
        <v>#REF!</v>
      </c>
      <c r="L27" s="31" t="e">
        <f t="shared" si="5"/>
        <v>#REF!</v>
      </c>
      <c r="M27" s="31" t="e">
        <f t="shared" si="5"/>
        <v>#REF!</v>
      </c>
      <c r="N27" s="31" t="e">
        <f t="shared" si="5"/>
        <v>#REF!</v>
      </c>
      <c r="O27" s="31" t="e">
        <f t="shared" si="5"/>
        <v>#REF!</v>
      </c>
      <c r="P27" s="31" t="e">
        <f t="shared" si="5"/>
        <v>#REF!</v>
      </c>
      <c r="Q27" s="31" t="e">
        <f t="shared" si="5"/>
        <v>#REF!</v>
      </c>
      <c r="R27" s="31" t="e">
        <f t="shared" si="5"/>
        <v>#REF!</v>
      </c>
      <c r="S27" s="31" t="e">
        <f t="shared" si="5"/>
        <v>#REF!</v>
      </c>
      <c r="T27" s="31" t="e">
        <f t="shared" si="5"/>
        <v>#REF!</v>
      </c>
      <c r="U27" s="31" t="e">
        <f t="shared" si="5"/>
        <v>#REF!</v>
      </c>
      <c r="V27" s="31" t="e">
        <f t="shared" si="5"/>
        <v>#REF!</v>
      </c>
      <c r="W27" s="31" t="e">
        <f t="shared" si="5"/>
        <v>#REF!</v>
      </c>
      <c r="X27" s="66" t="e">
        <f t="shared" si="5"/>
        <v>#REF!</v>
      </c>
      <c r="Y27" s="59" t="e">
        <f>X27/G27*100</f>
        <v>#REF!</v>
      </c>
    </row>
    <row r="28" spans="1:25" ht="33" customHeight="1" outlineLevel="6" thickBot="1">
      <c r="A28" s="5" t="s">
        <v>94</v>
      </c>
      <c r="B28" s="21">
        <v>951</v>
      </c>
      <c r="C28" s="6" t="s">
        <v>17</v>
      </c>
      <c r="D28" s="6" t="s">
        <v>256</v>
      </c>
      <c r="E28" s="6" t="s">
        <v>91</v>
      </c>
      <c r="F28" s="6"/>
      <c r="G28" s="158">
        <f>G29+G30+G31</f>
        <v>1735.9353899999999</v>
      </c>
      <c r="H28" s="32" t="e">
        <f>H29+#REF!+H40</f>
        <v>#REF!</v>
      </c>
      <c r="I28" s="32" t="e">
        <f>I29+#REF!+I40</f>
        <v>#REF!</v>
      </c>
      <c r="J28" s="32" t="e">
        <f>J29+#REF!+J40</f>
        <v>#REF!</v>
      </c>
      <c r="K28" s="32" t="e">
        <f>K29+#REF!+K40</f>
        <v>#REF!</v>
      </c>
      <c r="L28" s="32" t="e">
        <f>L29+#REF!+L40</f>
        <v>#REF!</v>
      </c>
      <c r="M28" s="32" t="e">
        <f>M29+#REF!+M40</f>
        <v>#REF!</v>
      </c>
      <c r="N28" s="32" t="e">
        <f>N29+#REF!+N40</f>
        <v>#REF!</v>
      </c>
      <c r="O28" s="32" t="e">
        <f>O29+#REF!+O40</f>
        <v>#REF!</v>
      </c>
      <c r="P28" s="32" t="e">
        <f>P29+#REF!+P40</f>
        <v>#REF!</v>
      </c>
      <c r="Q28" s="32" t="e">
        <f>Q29+#REF!+Q40</f>
        <v>#REF!</v>
      </c>
      <c r="R28" s="32" t="e">
        <f>R29+#REF!+R40</f>
        <v>#REF!</v>
      </c>
      <c r="S28" s="32" t="e">
        <f>S29+#REF!+S40</f>
        <v>#REF!</v>
      </c>
      <c r="T28" s="32" t="e">
        <f>T29+#REF!+T40</f>
        <v>#REF!</v>
      </c>
      <c r="U28" s="32" t="e">
        <f>U29+#REF!+U40</f>
        <v>#REF!</v>
      </c>
      <c r="V28" s="32" t="e">
        <f>V29+#REF!+V40</f>
        <v>#REF!</v>
      </c>
      <c r="W28" s="32" t="e">
        <f>W29+#REF!+W40</f>
        <v>#REF!</v>
      </c>
      <c r="X28" s="67" t="e">
        <f>X29+#REF!+X40</f>
        <v>#REF!</v>
      </c>
      <c r="Y28" s="59" t="e">
        <f>X28/G28*100</f>
        <v>#REF!</v>
      </c>
    </row>
    <row r="29" spans="1:25" ht="32.25" outlineLevel="6" thickBot="1">
      <c r="A29" s="88" t="s">
        <v>249</v>
      </c>
      <c r="B29" s="92">
        <v>951</v>
      </c>
      <c r="C29" s="93" t="s">
        <v>17</v>
      </c>
      <c r="D29" s="93" t="s">
        <v>256</v>
      </c>
      <c r="E29" s="93" t="s">
        <v>92</v>
      </c>
      <c r="F29" s="93"/>
      <c r="G29" s="159">
        <v>1259.55334</v>
      </c>
      <c r="H29" s="34">
        <f aca="true" t="shared" si="6" ref="H29:X29">H30</f>
        <v>2414.5</v>
      </c>
      <c r="I29" s="34">
        <f t="shared" si="6"/>
        <v>2414.5</v>
      </c>
      <c r="J29" s="34">
        <f t="shared" si="6"/>
        <v>2414.5</v>
      </c>
      <c r="K29" s="34">
        <f t="shared" si="6"/>
        <v>2414.5</v>
      </c>
      <c r="L29" s="34">
        <f t="shared" si="6"/>
        <v>2414.5</v>
      </c>
      <c r="M29" s="34">
        <f t="shared" si="6"/>
        <v>2414.5</v>
      </c>
      <c r="N29" s="34">
        <f t="shared" si="6"/>
        <v>2414.5</v>
      </c>
      <c r="O29" s="34">
        <f t="shared" si="6"/>
        <v>2414.5</v>
      </c>
      <c r="P29" s="34">
        <f t="shared" si="6"/>
        <v>2414.5</v>
      </c>
      <c r="Q29" s="34">
        <f t="shared" si="6"/>
        <v>2414.5</v>
      </c>
      <c r="R29" s="34">
        <f t="shared" si="6"/>
        <v>2414.5</v>
      </c>
      <c r="S29" s="34">
        <f t="shared" si="6"/>
        <v>2414.5</v>
      </c>
      <c r="T29" s="34">
        <f t="shared" si="6"/>
        <v>2414.5</v>
      </c>
      <c r="U29" s="34">
        <f t="shared" si="6"/>
        <v>2414.5</v>
      </c>
      <c r="V29" s="34">
        <f t="shared" si="6"/>
        <v>2414.5</v>
      </c>
      <c r="W29" s="34">
        <f t="shared" si="6"/>
        <v>2414.5</v>
      </c>
      <c r="X29" s="64">
        <f t="shared" si="6"/>
        <v>1860.127</v>
      </c>
      <c r="Y29" s="59">
        <f>X29/G29*100</f>
        <v>147.6814788963205</v>
      </c>
    </row>
    <row r="30" spans="1:25" ht="51" customHeight="1" outlineLevel="6" thickBot="1">
      <c r="A30" s="88" t="s">
        <v>251</v>
      </c>
      <c r="B30" s="92">
        <v>951</v>
      </c>
      <c r="C30" s="93" t="s">
        <v>17</v>
      </c>
      <c r="D30" s="93" t="s">
        <v>256</v>
      </c>
      <c r="E30" s="93" t="s">
        <v>93</v>
      </c>
      <c r="F30" s="93"/>
      <c r="G30" s="159">
        <v>0</v>
      </c>
      <c r="H30" s="26">
        <v>2414.5</v>
      </c>
      <c r="I30" s="7">
        <v>2414.5</v>
      </c>
      <c r="J30" s="7">
        <v>2414.5</v>
      </c>
      <c r="K30" s="7">
        <v>2414.5</v>
      </c>
      <c r="L30" s="7">
        <v>2414.5</v>
      </c>
      <c r="M30" s="7">
        <v>2414.5</v>
      </c>
      <c r="N30" s="7">
        <v>2414.5</v>
      </c>
      <c r="O30" s="7">
        <v>2414.5</v>
      </c>
      <c r="P30" s="7">
        <v>2414.5</v>
      </c>
      <c r="Q30" s="7">
        <v>2414.5</v>
      </c>
      <c r="R30" s="7">
        <v>2414.5</v>
      </c>
      <c r="S30" s="7">
        <v>2414.5</v>
      </c>
      <c r="T30" s="7">
        <v>2414.5</v>
      </c>
      <c r="U30" s="7">
        <v>2414.5</v>
      </c>
      <c r="V30" s="7">
        <v>2414.5</v>
      </c>
      <c r="W30" s="44">
        <v>2414.5</v>
      </c>
      <c r="X30" s="65">
        <v>1860.127</v>
      </c>
      <c r="Y30" s="59" t="e">
        <f>X30/G30*100</f>
        <v>#DIV/0!</v>
      </c>
    </row>
    <row r="31" spans="1:25" ht="48" outlineLevel="6" thickBot="1">
      <c r="A31" s="88" t="s">
        <v>244</v>
      </c>
      <c r="B31" s="92">
        <v>951</v>
      </c>
      <c r="C31" s="93" t="s">
        <v>17</v>
      </c>
      <c r="D31" s="93" t="s">
        <v>256</v>
      </c>
      <c r="E31" s="93" t="s">
        <v>245</v>
      </c>
      <c r="F31" s="93"/>
      <c r="G31" s="159">
        <v>476.38205</v>
      </c>
      <c r="H31" s="5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75"/>
      <c r="Y31" s="59"/>
    </row>
    <row r="32" spans="1:25" ht="28.5" customHeight="1" outlineLevel="6" thickBot="1">
      <c r="A32" s="5" t="s">
        <v>405</v>
      </c>
      <c r="B32" s="21">
        <v>951</v>
      </c>
      <c r="C32" s="6" t="s">
        <v>17</v>
      </c>
      <c r="D32" s="6" t="s">
        <v>256</v>
      </c>
      <c r="E32" s="6" t="s">
        <v>408</v>
      </c>
      <c r="F32" s="6"/>
      <c r="G32" s="158">
        <f>G33+G34</f>
        <v>90</v>
      </c>
      <c r="H32" s="5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75"/>
      <c r="Y32" s="59"/>
    </row>
    <row r="33" spans="1:25" ht="34.5" customHeight="1" outlineLevel="6" thickBot="1">
      <c r="A33" s="88" t="s">
        <v>406</v>
      </c>
      <c r="B33" s="92">
        <v>951</v>
      </c>
      <c r="C33" s="93" t="s">
        <v>17</v>
      </c>
      <c r="D33" s="93" t="s">
        <v>256</v>
      </c>
      <c r="E33" s="93" t="s">
        <v>409</v>
      </c>
      <c r="F33" s="93"/>
      <c r="G33" s="159">
        <v>0</v>
      </c>
      <c r="H33" s="5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5"/>
      <c r="Y33" s="59"/>
    </row>
    <row r="34" spans="1:25" ht="33" customHeight="1" outlineLevel="6" thickBot="1">
      <c r="A34" s="88" t="s">
        <v>407</v>
      </c>
      <c r="B34" s="92">
        <v>951</v>
      </c>
      <c r="C34" s="93" t="s">
        <v>17</v>
      </c>
      <c r="D34" s="93" t="s">
        <v>256</v>
      </c>
      <c r="E34" s="93" t="s">
        <v>410</v>
      </c>
      <c r="F34" s="93"/>
      <c r="G34" s="159">
        <v>90</v>
      </c>
      <c r="H34" s="5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5"/>
      <c r="Y34" s="59"/>
    </row>
    <row r="35" spans="1:25" ht="16.5" outlineLevel="6" thickBot="1">
      <c r="A35" s="5" t="s">
        <v>102</v>
      </c>
      <c r="B35" s="21">
        <v>951</v>
      </c>
      <c r="C35" s="6" t="s">
        <v>17</v>
      </c>
      <c r="D35" s="6" t="s">
        <v>256</v>
      </c>
      <c r="E35" s="6" t="s">
        <v>97</v>
      </c>
      <c r="F35" s="6"/>
      <c r="G35" s="158">
        <f>G36+G37</f>
        <v>4.1236</v>
      </c>
      <c r="H35" s="5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75"/>
      <c r="Y35" s="59"/>
    </row>
    <row r="36" spans="1:25" ht="32.25" outlineLevel="6" thickBot="1">
      <c r="A36" s="88" t="s">
        <v>103</v>
      </c>
      <c r="B36" s="92">
        <v>951</v>
      </c>
      <c r="C36" s="93" t="s">
        <v>17</v>
      </c>
      <c r="D36" s="93" t="s">
        <v>256</v>
      </c>
      <c r="E36" s="93" t="s">
        <v>98</v>
      </c>
      <c r="F36" s="93"/>
      <c r="G36" s="159">
        <v>0</v>
      </c>
      <c r="H36" s="55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75"/>
      <c r="Y36" s="59"/>
    </row>
    <row r="37" spans="1:25" ht="16.5" outlineLevel="6" thickBot="1">
      <c r="A37" s="88" t="s">
        <v>104</v>
      </c>
      <c r="B37" s="92">
        <v>951</v>
      </c>
      <c r="C37" s="93" t="s">
        <v>17</v>
      </c>
      <c r="D37" s="93" t="s">
        <v>256</v>
      </c>
      <c r="E37" s="93" t="s">
        <v>99</v>
      </c>
      <c r="F37" s="93"/>
      <c r="G37" s="159">
        <v>4.1236</v>
      </c>
      <c r="H37" s="55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75"/>
      <c r="Y37" s="59"/>
    </row>
    <row r="38" spans="1:25" ht="18" customHeight="1" outlineLevel="6" thickBot="1">
      <c r="A38" s="94" t="s">
        <v>208</v>
      </c>
      <c r="B38" s="90">
        <v>951</v>
      </c>
      <c r="C38" s="91" t="s">
        <v>17</v>
      </c>
      <c r="D38" s="91" t="s">
        <v>257</v>
      </c>
      <c r="E38" s="91" t="s">
        <v>5</v>
      </c>
      <c r="F38" s="91"/>
      <c r="G38" s="157">
        <f>G39</f>
        <v>2004.09345</v>
      </c>
      <c r="H38" s="55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75"/>
      <c r="Y38" s="59"/>
    </row>
    <row r="39" spans="1:25" ht="32.25" outlineLevel="6" thickBot="1">
      <c r="A39" s="5" t="s">
        <v>94</v>
      </c>
      <c r="B39" s="21">
        <v>951</v>
      </c>
      <c r="C39" s="6" t="s">
        <v>17</v>
      </c>
      <c r="D39" s="6" t="s">
        <v>257</v>
      </c>
      <c r="E39" s="6" t="s">
        <v>91</v>
      </c>
      <c r="F39" s="6"/>
      <c r="G39" s="158">
        <f>SUM(G40:G43)</f>
        <v>2004.09345</v>
      </c>
      <c r="H39" s="55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75"/>
      <c r="Y39" s="59"/>
    </row>
    <row r="40" spans="1:25" ht="31.5" customHeight="1" outlineLevel="6" thickBot="1">
      <c r="A40" s="88" t="s">
        <v>249</v>
      </c>
      <c r="B40" s="92">
        <v>951</v>
      </c>
      <c r="C40" s="93" t="s">
        <v>17</v>
      </c>
      <c r="D40" s="93" t="s">
        <v>257</v>
      </c>
      <c r="E40" s="93" t="s">
        <v>92</v>
      </c>
      <c r="F40" s="93"/>
      <c r="G40" s="159">
        <v>1523.54853</v>
      </c>
      <c r="H40" s="34">
        <f aca="true" t="shared" si="7" ref="H40:X42">H46</f>
        <v>96</v>
      </c>
      <c r="I40" s="34">
        <f t="shared" si="7"/>
        <v>96</v>
      </c>
      <c r="J40" s="34">
        <f t="shared" si="7"/>
        <v>96</v>
      </c>
      <c r="K40" s="34">
        <f t="shared" si="7"/>
        <v>96</v>
      </c>
      <c r="L40" s="34">
        <f t="shared" si="7"/>
        <v>96</v>
      </c>
      <c r="M40" s="34">
        <f t="shared" si="7"/>
        <v>96</v>
      </c>
      <c r="N40" s="34">
        <f t="shared" si="7"/>
        <v>96</v>
      </c>
      <c r="O40" s="34">
        <f t="shared" si="7"/>
        <v>96</v>
      </c>
      <c r="P40" s="34">
        <f t="shared" si="7"/>
        <v>96</v>
      </c>
      <c r="Q40" s="34">
        <f t="shared" si="7"/>
        <v>96</v>
      </c>
      <c r="R40" s="34">
        <f t="shared" si="7"/>
        <v>96</v>
      </c>
      <c r="S40" s="34">
        <f t="shared" si="7"/>
        <v>96</v>
      </c>
      <c r="T40" s="34">
        <f t="shared" si="7"/>
        <v>96</v>
      </c>
      <c r="U40" s="34">
        <f t="shared" si="7"/>
        <v>96</v>
      </c>
      <c r="V40" s="34">
        <f t="shared" si="7"/>
        <v>96</v>
      </c>
      <c r="W40" s="34">
        <f t="shared" si="7"/>
        <v>96</v>
      </c>
      <c r="X40" s="64">
        <f t="shared" si="7"/>
        <v>141</v>
      </c>
      <c r="Y40" s="59">
        <f>X40/G40*100</f>
        <v>9.254710120720604</v>
      </c>
    </row>
    <row r="41" spans="1:25" ht="31.5" customHeight="1" outlineLevel="6" thickBot="1">
      <c r="A41" s="88" t="s">
        <v>251</v>
      </c>
      <c r="B41" s="92">
        <v>951</v>
      </c>
      <c r="C41" s="93" t="s">
        <v>17</v>
      </c>
      <c r="D41" s="93" t="s">
        <v>257</v>
      </c>
      <c r="E41" s="93" t="s">
        <v>93</v>
      </c>
      <c r="F41" s="93"/>
      <c r="G41" s="159">
        <v>0</v>
      </c>
      <c r="H41" s="55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81"/>
      <c r="Y41" s="59"/>
    </row>
    <row r="42" spans="1:25" ht="31.5" customHeight="1" outlineLevel="6" thickBot="1">
      <c r="A42" s="88" t="s">
        <v>107</v>
      </c>
      <c r="B42" s="92">
        <v>951</v>
      </c>
      <c r="C42" s="93" t="s">
        <v>17</v>
      </c>
      <c r="D42" s="93" t="s">
        <v>257</v>
      </c>
      <c r="E42" s="93" t="s">
        <v>369</v>
      </c>
      <c r="F42" s="93"/>
      <c r="G42" s="159">
        <v>174</v>
      </c>
      <c r="H42" s="34">
        <f t="shared" si="7"/>
        <v>8918.7</v>
      </c>
      <c r="I42" s="34">
        <f t="shared" si="7"/>
        <v>8918.7</v>
      </c>
      <c r="J42" s="34">
        <f t="shared" si="7"/>
        <v>8918.7</v>
      </c>
      <c r="K42" s="34">
        <f t="shared" si="7"/>
        <v>8918.7</v>
      </c>
      <c r="L42" s="34">
        <f t="shared" si="7"/>
        <v>8918.7</v>
      </c>
      <c r="M42" s="34">
        <f t="shared" si="7"/>
        <v>8918.7</v>
      </c>
      <c r="N42" s="34">
        <f t="shared" si="7"/>
        <v>8918.7</v>
      </c>
      <c r="O42" s="34">
        <f t="shared" si="7"/>
        <v>8918.7</v>
      </c>
      <c r="P42" s="34">
        <f t="shared" si="7"/>
        <v>8918.7</v>
      </c>
      <c r="Q42" s="34">
        <f t="shared" si="7"/>
        <v>8918.7</v>
      </c>
      <c r="R42" s="34">
        <f t="shared" si="7"/>
        <v>8918.7</v>
      </c>
      <c r="S42" s="34">
        <f t="shared" si="7"/>
        <v>8918.7</v>
      </c>
      <c r="T42" s="34">
        <f t="shared" si="7"/>
        <v>8918.7</v>
      </c>
      <c r="U42" s="34">
        <f t="shared" si="7"/>
        <v>8918.7</v>
      </c>
      <c r="V42" s="34">
        <f t="shared" si="7"/>
        <v>8918.7</v>
      </c>
      <c r="W42" s="34">
        <f t="shared" si="7"/>
        <v>8918.7</v>
      </c>
      <c r="X42" s="64">
        <f t="shared" si="7"/>
        <v>5600.44265</v>
      </c>
      <c r="Y42" s="59">
        <f>X42/G42*100</f>
        <v>3218.6452011494252</v>
      </c>
    </row>
    <row r="43" spans="1:25" ht="31.5" customHeight="1" outlineLevel="6" thickBot="1">
      <c r="A43" s="88" t="s">
        <v>244</v>
      </c>
      <c r="B43" s="92">
        <v>951</v>
      </c>
      <c r="C43" s="93" t="s">
        <v>17</v>
      </c>
      <c r="D43" s="93" t="s">
        <v>257</v>
      </c>
      <c r="E43" s="93" t="s">
        <v>245</v>
      </c>
      <c r="F43" s="93"/>
      <c r="G43" s="159">
        <v>306.54492</v>
      </c>
      <c r="H43" s="55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81"/>
      <c r="Y43" s="59"/>
    </row>
    <row r="44" spans="1:25" ht="19.5" customHeight="1" outlineLevel="6" thickBot="1">
      <c r="A44" s="94" t="s">
        <v>141</v>
      </c>
      <c r="B44" s="90">
        <v>951</v>
      </c>
      <c r="C44" s="91" t="s">
        <v>17</v>
      </c>
      <c r="D44" s="91" t="s">
        <v>258</v>
      </c>
      <c r="E44" s="91" t="s">
        <v>5</v>
      </c>
      <c r="F44" s="91"/>
      <c r="G44" s="157">
        <f>G45</f>
        <v>13.65744</v>
      </c>
      <c r="H44" s="55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81"/>
      <c r="Y44" s="59"/>
    </row>
    <row r="45" spans="1:25" ht="21" customHeight="1" outlineLevel="6" thickBot="1">
      <c r="A45" s="5" t="s">
        <v>363</v>
      </c>
      <c r="B45" s="21">
        <v>951</v>
      </c>
      <c r="C45" s="6" t="s">
        <v>17</v>
      </c>
      <c r="D45" s="6" t="s">
        <v>258</v>
      </c>
      <c r="E45" s="6" t="s">
        <v>362</v>
      </c>
      <c r="F45" s="6"/>
      <c r="G45" s="158">
        <v>13.65744</v>
      </c>
      <c r="H45" s="55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81"/>
      <c r="Y45" s="59"/>
    </row>
    <row r="46" spans="1:25" ht="51" customHeight="1" outlineLevel="6" thickBot="1">
      <c r="A46" s="8" t="s">
        <v>26</v>
      </c>
      <c r="B46" s="19">
        <v>951</v>
      </c>
      <c r="C46" s="9" t="s">
        <v>7</v>
      </c>
      <c r="D46" s="9" t="s">
        <v>252</v>
      </c>
      <c r="E46" s="9" t="s">
        <v>5</v>
      </c>
      <c r="F46" s="9"/>
      <c r="G46" s="10">
        <f>G47</f>
        <v>7291.971</v>
      </c>
      <c r="H46" s="26">
        <v>96</v>
      </c>
      <c r="I46" s="7">
        <v>96</v>
      </c>
      <c r="J46" s="7">
        <v>96</v>
      </c>
      <c r="K46" s="7">
        <v>96</v>
      </c>
      <c r="L46" s="7">
        <v>96</v>
      </c>
      <c r="M46" s="7">
        <v>96</v>
      </c>
      <c r="N46" s="7">
        <v>96</v>
      </c>
      <c r="O46" s="7">
        <v>96</v>
      </c>
      <c r="P46" s="7">
        <v>96</v>
      </c>
      <c r="Q46" s="7">
        <v>96</v>
      </c>
      <c r="R46" s="7">
        <v>96</v>
      </c>
      <c r="S46" s="7">
        <v>96</v>
      </c>
      <c r="T46" s="7">
        <v>96</v>
      </c>
      <c r="U46" s="7">
        <v>96</v>
      </c>
      <c r="V46" s="7">
        <v>96</v>
      </c>
      <c r="W46" s="44">
        <v>96</v>
      </c>
      <c r="X46" s="65">
        <v>141</v>
      </c>
      <c r="Y46" s="59">
        <f>X46/G46*100</f>
        <v>1.9336335813732668</v>
      </c>
    </row>
    <row r="47" spans="1:25" ht="32.25" outlineLevel="6" thickBot="1">
      <c r="A47" s="112" t="s">
        <v>136</v>
      </c>
      <c r="B47" s="19">
        <v>951</v>
      </c>
      <c r="C47" s="11" t="s">
        <v>7</v>
      </c>
      <c r="D47" s="11" t="s">
        <v>253</v>
      </c>
      <c r="E47" s="11" t="s">
        <v>5</v>
      </c>
      <c r="F47" s="11"/>
      <c r="G47" s="12">
        <f>G48</f>
        <v>7291.971</v>
      </c>
      <c r="H47" s="55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75"/>
      <c r="Y47" s="59"/>
    </row>
    <row r="48" spans="1:25" ht="34.5" customHeight="1" outlineLevel="3" thickBot="1">
      <c r="A48" s="112" t="s">
        <v>137</v>
      </c>
      <c r="B48" s="19">
        <v>951</v>
      </c>
      <c r="C48" s="11" t="s">
        <v>7</v>
      </c>
      <c r="D48" s="11" t="s">
        <v>254</v>
      </c>
      <c r="E48" s="11" t="s">
        <v>5</v>
      </c>
      <c r="F48" s="11"/>
      <c r="G48" s="12">
        <f>G49</f>
        <v>7291.971</v>
      </c>
      <c r="H48" s="31">
        <f aca="true" t="shared" si="8" ref="H48:X50">H49</f>
        <v>8918.7</v>
      </c>
      <c r="I48" s="31">
        <f t="shared" si="8"/>
        <v>8918.7</v>
      </c>
      <c r="J48" s="31">
        <f t="shared" si="8"/>
        <v>8918.7</v>
      </c>
      <c r="K48" s="31">
        <f t="shared" si="8"/>
        <v>8918.7</v>
      </c>
      <c r="L48" s="31">
        <f t="shared" si="8"/>
        <v>8918.7</v>
      </c>
      <c r="M48" s="31">
        <f t="shared" si="8"/>
        <v>8918.7</v>
      </c>
      <c r="N48" s="31">
        <f t="shared" si="8"/>
        <v>8918.7</v>
      </c>
      <c r="O48" s="31">
        <f t="shared" si="8"/>
        <v>8918.7</v>
      </c>
      <c r="P48" s="31">
        <f t="shared" si="8"/>
        <v>8918.7</v>
      </c>
      <c r="Q48" s="31">
        <f t="shared" si="8"/>
        <v>8918.7</v>
      </c>
      <c r="R48" s="31">
        <f t="shared" si="8"/>
        <v>8918.7</v>
      </c>
      <c r="S48" s="31">
        <f t="shared" si="8"/>
        <v>8918.7</v>
      </c>
      <c r="T48" s="31">
        <f t="shared" si="8"/>
        <v>8918.7</v>
      </c>
      <c r="U48" s="31">
        <f t="shared" si="8"/>
        <v>8918.7</v>
      </c>
      <c r="V48" s="31">
        <f t="shared" si="8"/>
        <v>8918.7</v>
      </c>
      <c r="W48" s="31">
        <f t="shared" si="8"/>
        <v>8918.7</v>
      </c>
      <c r="X48" s="66">
        <f t="shared" si="8"/>
        <v>5600.44265</v>
      </c>
      <c r="Y48" s="59">
        <f>X48/G48*100</f>
        <v>76.80286509641907</v>
      </c>
    </row>
    <row r="49" spans="1:25" ht="49.5" customHeight="1" outlineLevel="3" thickBot="1">
      <c r="A49" s="113" t="s">
        <v>207</v>
      </c>
      <c r="B49" s="90">
        <v>951</v>
      </c>
      <c r="C49" s="91" t="s">
        <v>7</v>
      </c>
      <c r="D49" s="91" t="s">
        <v>256</v>
      </c>
      <c r="E49" s="91" t="s">
        <v>5</v>
      </c>
      <c r="F49" s="91"/>
      <c r="G49" s="16">
        <f>G50+G54+G56</f>
        <v>7291.971</v>
      </c>
      <c r="H49" s="32">
        <f t="shared" si="8"/>
        <v>8918.7</v>
      </c>
      <c r="I49" s="32">
        <f t="shared" si="8"/>
        <v>8918.7</v>
      </c>
      <c r="J49" s="32">
        <f t="shared" si="8"/>
        <v>8918.7</v>
      </c>
      <c r="K49" s="32">
        <f t="shared" si="8"/>
        <v>8918.7</v>
      </c>
      <c r="L49" s="32">
        <f t="shared" si="8"/>
        <v>8918.7</v>
      </c>
      <c r="M49" s="32">
        <f t="shared" si="8"/>
        <v>8918.7</v>
      </c>
      <c r="N49" s="32">
        <f t="shared" si="8"/>
        <v>8918.7</v>
      </c>
      <c r="O49" s="32">
        <f t="shared" si="8"/>
        <v>8918.7</v>
      </c>
      <c r="P49" s="32">
        <f t="shared" si="8"/>
        <v>8918.7</v>
      </c>
      <c r="Q49" s="32">
        <f t="shared" si="8"/>
        <v>8918.7</v>
      </c>
      <c r="R49" s="32">
        <f t="shared" si="8"/>
        <v>8918.7</v>
      </c>
      <c r="S49" s="32">
        <f t="shared" si="8"/>
        <v>8918.7</v>
      </c>
      <c r="T49" s="32">
        <f t="shared" si="8"/>
        <v>8918.7</v>
      </c>
      <c r="U49" s="32">
        <f t="shared" si="8"/>
        <v>8918.7</v>
      </c>
      <c r="V49" s="32">
        <f t="shared" si="8"/>
        <v>8918.7</v>
      </c>
      <c r="W49" s="32">
        <f t="shared" si="8"/>
        <v>8918.7</v>
      </c>
      <c r="X49" s="67">
        <f t="shared" si="8"/>
        <v>5600.44265</v>
      </c>
      <c r="Y49" s="59">
        <f>X49/G49*100</f>
        <v>76.80286509641907</v>
      </c>
    </row>
    <row r="50" spans="1:25" ht="32.25" outlineLevel="4" thickBot="1">
      <c r="A50" s="5" t="s">
        <v>94</v>
      </c>
      <c r="B50" s="21">
        <v>951</v>
      </c>
      <c r="C50" s="6" t="s">
        <v>7</v>
      </c>
      <c r="D50" s="6" t="s">
        <v>256</v>
      </c>
      <c r="E50" s="6" t="s">
        <v>91</v>
      </c>
      <c r="F50" s="6"/>
      <c r="G50" s="7">
        <f>G51+G52+G53</f>
        <v>7123.73</v>
      </c>
      <c r="H50" s="34">
        <f t="shared" si="8"/>
        <v>8918.7</v>
      </c>
      <c r="I50" s="34">
        <f t="shared" si="8"/>
        <v>8918.7</v>
      </c>
      <c r="J50" s="34">
        <f t="shared" si="8"/>
        <v>8918.7</v>
      </c>
      <c r="K50" s="34">
        <f t="shared" si="8"/>
        <v>8918.7</v>
      </c>
      <c r="L50" s="34">
        <f t="shared" si="8"/>
        <v>8918.7</v>
      </c>
      <c r="M50" s="34">
        <f t="shared" si="8"/>
        <v>8918.7</v>
      </c>
      <c r="N50" s="34">
        <f t="shared" si="8"/>
        <v>8918.7</v>
      </c>
      <c r="O50" s="34">
        <f t="shared" si="8"/>
        <v>8918.7</v>
      </c>
      <c r="P50" s="34">
        <f t="shared" si="8"/>
        <v>8918.7</v>
      </c>
      <c r="Q50" s="34">
        <f t="shared" si="8"/>
        <v>8918.7</v>
      </c>
      <c r="R50" s="34">
        <f t="shared" si="8"/>
        <v>8918.7</v>
      </c>
      <c r="S50" s="34">
        <f t="shared" si="8"/>
        <v>8918.7</v>
      </c>
      <c r="T50" s="34">
        <f t="shared" si="8"/>
        <v>8918.7</v>
      </c>
      <c r="U50" s="34">
        <f t="shared" si="8"/>
        <v>8918.7</v>
      </c>
      <c r="V50" s="34">
        <f t="shared" si="8"/>
        <v>8918.7</v>
      </c>
      <c r="W50" s="34">
        <f t="shared" si="8"/>
        <v>8918.7</v>
      </c>
      <c r="X50" s="64">
        <f t="shared" si="8"/>
        <v>5600.44265</v>
      </c>
      <c r="Y50" s="59">
        <f>X50/G50*100</f>
        <v>78.61671694463435</v>
      </c>
    </row>
    <row r="51" spans="1:25" ht="32.25" outlineLevel="5" thickBot="1">
      <c r="A51" s="88" t="s">
        <v>249</v>
      </c>
      <c r="B51" s="92">
        <v>951</v>
      </c>
      <c r="C51" s="93" t="s">
        <v>7</v>
      </c>
      <c r="D51" s="93" t="s">
        <v>256</v>
      </c>
      <c r="E51" s="93" t="s">
        <v>92</v>
      </c>
      <c r="F51" s="93"/>
      <c r="G51" s="98">
        <v>5285.69</v>
      </c>
      <c r="H51" s="26">
        <v>8918.7</v>
      </c>
      <c r="I51" s="7">
        <v>8918.7</v>
      </c>
      <c r="J51" s="7">
        <v>8918.7</v>
      </c>
      <c r="K51" s="7">
        <v>8918.7</v>
      </c>
      <c r="L51" s="7">
        <v>8918.7</v>
      </c>
      <c r="M51" s="7">
        <v>8918.7</v>
      </c>
      <c r="N51" s="7">
        <v>8918.7</v>
      </c>
      <c r="O51" s="7">
        <v>8918.7</v>
      </c>
      <c r="P51" s="7">
        <v>8918.7</v>
      </c>
      <c r="Q51" s="7">
        <v>8918.7</v>
      </c>
      <c r="R51" s="7">
        <v>8918.7</v>
      </c>
      <c r="S51" s="7">
        <v>8918.7</v>
      </c>
      <c r="T51" s="7">
        <v>8918.7</v>
      </c>
      <c r="U51" s="7">
        <v>8918.7</v>
      </c>
      <c r="V51" s="7">
        <v>8918.7</v>
      </c>
      <c r="W51" s="44">
        <v>8918.7</v>
      </c>
      <c r="X51" s="65">
        <v>5600.44265</v>
      </c>
      <c r="Y51" s="59">
        <f>X51/G51*100</f>
        <v>105.95480722478996</v>
      </c>
    </row>
    <row r="52" spans="1:25" ht="48" outlineLevel="5" thickBot="1">
      <c r="A52" s="88" t="s">
        <v>251</v>
      </c>
      <c r="B52" s="92">
        <v>951</v>
      </c>
      <c r="C52" s="93" t="s">
        <v>7</v>
      </c>
      <c r="D52" s="93" t="s">
        <v>256</v>
      </c>
      <c r="E52" s="93" t="s">
        <v>93</v>
      </c>
      <c r="F52" s="93"/>
      <c r="G52" s="98">
        <v>0</v>
      </c>
      <c r="H52" s="55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75"/>
      <c r="Y52" s="59"/>
    </row>
    <row r="53" spans="1:25" ht="48" outlineLevel="5" thickBot="1">
      <c r="A53" s="88" t="s">
        <v>244</v>
      </c>
      <c r="B53" s="92">
        <v>951</v>
      </c>
      <c r="C53" s="93" t="s">
        <v>7</v>
      </c>
      <c r="D53" s="93" t="s">
        <v>256</v>
      </c>
      <c r="E53" s="93" t="s">
        <v>245</v>
      </c>
      <c r="F53" s="93"/>
      <c r="G53" s="98">
        <v>1838.04</v>
      </c>
      <c r="H53" s="55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75"/>
      <c r="Y53" s="59"/>
    </row>
    <row r="54" spans="1:25" ht="32.25" outlineLevel="5" thickBot="1">
      <c r="A54" s="5" t="s">
        <v>100</v>
      </c>
      <c r="B54" s="21">
        <v>951</v>
      </c>
      <c r="C54" s="6" t="s">
        <v>7</v>
      </c>
      <c r="D54" s="6" t="s">
        <v>256</v>
      </c>
      <c r="E54" s="6" t="s">
        <v>95</v>
      </c>
      <c r="F54" s="6"/>
      <c r="G54" s="7">
        <f>+G55</f>
        <v>0</v>
      </c>
      <c r="H54" s="55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75"/>
      <c r="Y54" s="59"/>
    </row>
    <row r="55" spans="1:25" ht="32.25" outlineLevel="5" thickBot="1">
      <c r="A55" s="88" t="s">
        <v>101</v>
      </c>
      <c r="B55" s="92">
        <v>951</v>
      </c>
      <c r="C55" s="93" t="s">
        <v>7</v>
      </c>
      <c r="D55" s="93" t="s">
        <v>256</v>
      </c>
      <c r="E55" s="93" t="s">
        <v>96</v>
      </c>
      <c r="F55" s="93"/>
      <c r="G55" s="98">
        <v>0</v>
      </c>
      <c r="H55" s="55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75"/>
      <c r="Y55" s="59"/>
    </row>
    <row r="56" spans="1:25" ht="16.5" outlineLevel="5" thickBot="1">
      <c r="A56" s="5" t="s">
        <v>102</v>
      </c>
      <c r="B56" s="21">
        <v>951</v>
      </c>
      <c r="C56" s="6" t="s">
        <v>7</v>
      </c>
      <c r="D56" s="6" t="s">
        <v>256</v>
      </c>
      <c r="E56" s="6" t="s">
        <v>97</v>
      </c>
      <c r="F56" s="6"/>
      <c r="G56" s="7">
        <f>G57+G58+G59</f>
        <v>168.24099999999999</v>
      </c>
      <c r="H56" s="55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75"/>
      <c r="Y56" s="59"/>
    </row>
    <row r="57" spans="1:25" ht="32.25" outlineLevel="5" thickBot="1">
      <c r="A57" s="88" t="s">
        <v>103</v>
      </c>
      <c r="B57" s="92">
        <v>951</v>
      </c>
      <c r="C57" s="93" t="s">
        <v>7</v>
      </c>
      <c r="D57" s="93" t="s">
        <v>256</v>
      </c>
      <c r="E57" s="93" t="s">
        <v>98</v>
      </c>
      <c r="F57" s="93"/>
      <c r="G57" s="98">
        <v>16.974</v>
      </c>
      <c r="H57" s="55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75"/>
      <c r="Y57" s="59"/>
    </row>
    <row r="58" spans="1:25" ht="16.5" outlineLevel="5" thickBot="1">
      <c r="A58" s="88" t="s">
        <v>104</v>
      </c>
      <c r="B58" s="92">
        <v>951</v>
      </c>
      <c r="C58" s="93" t="s">
        <v>7</v>
      </c>
      <c r="D58" s="93" t="s">
        <v>256</v>
      </c>
      <c r="E58" s="93" t="s">
        <v>99</v>
      </c>
      <c r="F58" s="93"/>
      <c r="G58" s="98">
        <v>55.12</v>
      </c>
      <c r="H58" s="55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75"/>
      <c r="Y58" s="59"/>
    </row>
    <row r="59" spans="1:25" ht="16.5" outlineLevel="5" thickBot="1">
      <c r="A59" s="164" t="s">
        <v>363</v>
      </c>
      <c r="B59" s="92">
        <v>951</v>
      </c>
      <c r="C59" s="93" t="s">
        <v>7</v>
      </c>
      <c r="D59" s="93" t="s">
        <v>256</v>
      </c>
      <c r="E59" s="93" t="s">
        <v>362</v>
      </c>
      <c r="F59" s="93"/>
      <c r="G59" s="98">
        <v>96.147</v>
      </c>
      <c r="H59" s="55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75"/>
      <c r="Y59" s="59"/>
    </row>
    <row r="60" spans="1:25" ht="16.5" outlineLevel="5" thickBot="1">
      <c r="A60" s="8" t="s">
        <v>203</v>
      </c>
      <c r="B60" s="19">
        <v>951</v>
      </c>
      <c r="C60" s="9" t="s">
        <v>205</v>
      </c>
      <c r="D60" s="9" t="s">
        <v>252</v>
      </c>
      <c r="E60" s="9" t="s">
        <v>5</v>
      </c>
      <c r="F60" s="9"/>
      <c r="G60" s="10">
        <f>G61</f>
        <v>123.7</v>
      </c>
      <c r="H60" s="55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75"/>
      <c r="Y60" s="59"/>
    </row>
    <row r="61" spans="1:25" ht="32.25" outlineLevel="5" thickBot="1">
      <c r="A61" s="112" t="s">
        <v>136</v>
      </c>
      <c r="B61" s="19">
        <v>951</v>
      </c>
      <c r="C61" s="9" t="s">
        <v>205</v>
      </c>
      <c r="D61" s="9" t="s">
        <v>253</v>
      </c>
      <c r="E61" s="9" t="s">
        <v>5</v>
      </c>
      <c r="F61" s="9"/>
      <c r="G61" s="10">
        <f>G62</f>
        <v>123.7</v>
      </c>
      <c r="H61" s="55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75"/>
      <c r="Y61" s="59"/>
    </row>
    <row r="62" spans="1:25" ht="32.25" outlineLevel="5" thickBot="1">
      <c r="A62" s="112" t="s">
        <v>137</v>
      </c>
      <c r="B62" s="19">
        <v>951</v>
      </c>
      <c r="C62" s="9" t="s">
        <v>205</v>
      </c>
      <c r="D62" s="9" t="s">
        <v>254</v>
      </c>
      <c r="E62" s="9" t="s">
        <v>5</v>
      </c>
      <c r="F62" s="9"/>
      <c r="G62" s="10">
        <f>G63</f>
        <v>123.7</v>
      </c>
      <c r="H62" s="55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75"/>
      <c r="Y62" s="59"/>
    </row>
    <row r="63" spans="1:25" ht="32.25" outlineLevel="5" thickBot="1">
      <c r="A63" s="94" t="s">
        <v>204</v>
      </c>
      <c r="B63" s="90">
        <v>951</v>
      </c>
      <c r="C63" s="91" t="s">
        <v>205</v>
      </c>
      <c r="D63" s="91" t="s">
        <v>259</v>
      </c>
      <c r="E63" s="91" t="s">
        <v>5</v>
      </c>
      <c r="F63" s="91"/>
      <c r="G63" s="16">
        <f>G64</f>
        <v>123.7</v>
      </c>
      <c r="H63" s="55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75"/>
      <c r="Y63" s="59"/>
    </row>
    <row r="64" spans="1:25" ht="32.25" outlineLevel="5" thickBot="1">
      <c r="A64" s="5" t="s">
        <v>100</v>
      </c>
      <c r="B64" s="21">
        <v>951</v>
      </c>
      <c r="C64" s="6" t="s">
        <v>205</v>
      </c>
      <c r="D64" s="6" t="s">
        <v>259</v>
      </c>
      <c r="E64" s="6" t="s">
        <v>95</v>
      </c>
      <c r="F64" s="6"/>
      <c r="G64" s="7">
        <f>G65</f>
        <v>123.7</v>
      </c>
      <c r="H64" s="55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75"/>
      <c r="Y64" s="59"/>
    </row>
    <row r="65" spans="1:25" ht="32.25" outlineLevel="5" thickBot="1">
      <c r="A65" s="88" t="s">
        <v>101</v>
      </c>
      <c r="B65" s="92">
        <v>951</v>
      </c>
      <c r="C65" s="93" t="s">
        <v>205</v>
      </c>
      <c r="D65" s="93" t="s">
        <v>259</v>
      </c>
      <c r="E65" s="93" t="s">
        <v>96</v>
      </c>
      <c r="F65" s="93"/>
      <c r="G65" s="98">
        <v>123.7</v>
      </c>
      <c r="H65" s="55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75"/>
      <c r="Y65" s="59"/>
    </row>
    <row r="66" spans="1:25" ht="48" outlineLevel="5" thickBot="1">
      <c r="A66" s="8" t="s">
        <v>27</v>
      </c>
      <c r="B66" s="19">
        <v>951</v>
      </c>
      <c r="C66" s="9" t="s">
        <v>8</v>
      </c>
      <c r="D66" s="9" t="s">
        <v>252</v>
      </c>
      <c r="E66" s="9" t="s">
        <v>5</v>
      </c>
      <c r="F66" s="9"/>
      <c r="G66" s="10">
        <f>G67</f>
        <v>4869.74</v>
      </c>
      <c r="H66" s="55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75"/>
      <c r="Y66" s="59"/>
    </row>
    <row r="67" spans="1:25" ht="34.5" customHeight="1" outlineLevel="3" thickBot="1">
      <c r="A67" s="112" t="s">
        <v>136</v>
      </c>
      <c r="B67" s="19">
        <v>951</v>
      </c>
      <c r="C67" s="11" t="s">
        <v>8</v>
      </c>
      <c r="D67" s="11" t="s">
        <v>253</v>
      </c>
      <c r="E67" s="11" t="s">
        <v>5</v>
      </c>
      <c r="F67" s="11"/>
      <c r="G67" s="12">
        <f>G68</f>
        <v>4869.74</v>
      </c>
      <c r="H67" s="31">
        <f aca="true" t="shared" si="9" ref="H67:X69">H68</f>
        <v>3284.2</v>
      </c>
      <c r="I67" s="31">
        <f t="shared" si="9"/>
        <v>3284.2</v>
      </c>
      <c r="J67" s="31">
        <f t="shared" si="9"/>
        <v>3284.2</v>
      </c>
      <c r="K67" s="31">
        <f t="shared" si="9"/>
        <v>3284.2</v>
      </c>
      <c r="L67" s="31">
        <f t="shared" si="9"/>
        <v>3284.2</v>
      </c>
      <c r="M67" s="31">
        <f t="shared" si="9"/>
        <v>3284.2</v>
      </c>
      <c r="N67" s="31">
        <f t="shared" si="9"/>
        <v>3284.2</v>
      </c>
      <c r="O67" s="31">
        <f t="shared" si="9"/>
        <v>3284.2</v>
      </c>
      <c r="P67" s="31">
        <f t="shared" si="9"/>
        <v>3284.2</v>
      </c>
      <c r="Q67" s="31">
        <f t="shared" si="9"/>
        <v>3284.2</v>
      </c>
      <c r="R67" s="31">
        <f t="shared" si="9"/>
        <v>3284.2</v>
      </c>
      <c r="S67" s="31">
        <f t="shared" si="9"/>
        <v>3284.2</v>
      </c>
      <c r="T67" s="31">
        <f t="shared" si="9"/>
        <v>3284.2</v>
      </c>
      <c r="U67" s="31">
        <f t="shared" si="9"/>
        <v>3284.2</v>
      </c>
      <c r="V67" s="31">
        <f t="shared" si="9"/>
        <v>3284.2</v>
      </c>
      <c r="W67" s="31">
        <f t="shared" si="9"/>
        <v>3284.2</v>
      </c>
      <c r="X67" s="66">
        <f t="shared" si="9"/>
        <v>2834.80374</v>
      </c>
      <c r="Y67" s="59">
        <f>X67/G67*100</f>
        <v>58.21263024309305</v>
      </c>
    </row>
    <row r="68" spans="1:25" ht="32.25" outlineLevel="3" thickBot="1">
      <c r="A68" s="112" t="s">
        <v>137</v>
      </c>
      <c r="B68" s="19">
        <v>951</v>
      </c>
      <c r="C68" s="11" t="s">
        <v>8</v>
      </c>
      <c r="D68" s="11" t="s">
        <v>254</v>
      </c>
      <c r="E68" s="11" t="s">
        <v>5</v>
      </c>
      <c r="F68" s="11"/>
      <c r="G68" s="12">
        <f>G69</f>
        <v>4869.74</v>
      </c>
      <c r="H68" s="32">
        <f t="shared" si="9"/>
        <v>3284.2</v>
      </c>
      <c r="I68" s="32">
        <f t="shared" si="9"/>
        <v>3284.2</v>
      </c>
      <c r="J68" s="32">
        <f t="shared" si="9"/>
        <v>3284.2</v>
      </c>
      <c r="K68" s="32">
        <f t="shared" si="9"/>
        <v>3284.2</v>
      </c>
      <c r="L68" s="32">
        <f t="shared" si="9"/>
        <v>3284.2</v>
      </c>
      <c r="M68" s="32">
        <f t="shared" si="9"/>
        <v>3284.2</v>
      </c>
      <c r="N68" s="32">
        <f t="shared" si="9"/>
        <v>3284.2</v>
      </c>
      <c r="O68" s="32">
        <f t="shared" si="9"/>
        <v>3284.2</v>
      </c>
      <c r="P68" s="32">
        <f t="shared" si="9"/>
        <v>3284.2</v>
      </c>
      <c r="Q68" s="32">
        <f t="shared" si="9"/>
        <v>3284.2</v>
      </c>
      <c r="R68" s="32">
        <f t="shared" si="9"/>
        <v>3284.2</v>
      </c>
      <c r="S68" s="32">
        <f t="shared" si="9"/>
        <v>3284.2</v>
      </c>
      <c r="T68" s="32">
        <f t="shared" si="9"/>
        <v>3284.2</v>
      </c>
      <c r="U68" s="32">
        <f t="shared" si="9"/>
        <v>3284.2</v>
      </c>
      <c r="V68" s="32">
        <f t="shared" si="9"/>
        <v>3284.2</v>
      </c>
      <c r="W68" s="32">
        <f t="shared" si="9"/>
        <v>3284.2</v>
      </c>
      <c r="X68" s="67">
        <f t="shared" si="9"/>
        <v>2834.80374</v>
      </c>
      <c r="Y68" s="59">
        <f>X68/G68*100</f>
        <v>58.21263024309305</v>
      </c>
    </row>
    <row r="69" spans="1:25" ht="48" outlineLevel="4" thickBot="1">
      <c r="A69" s="113" t="s">
        <v>207</v>
      </c>
      <c r="B69" s="90">
        <v>951</v>
      </c>
      <c r="C69" s="91" t="s">
        <v>8</v>
      </c>
      <c r="D69" s="91" t="s">
        <v>256</v>
      </c>
      <c r="E69" s="91" t="s">
        <v>5</v>
      </c>
      <c r="F69" s="91"/>
      <c r="G69" s="16">
        <f>G70</f>
        <v>4869.74</v>
      </c>
      <c r="H69" s="34">
        <f t="shared" si="9"/>
        <v>3284.2</v>
      </c>
      <c r="I69" s="34">
        <f t="shared" si="9"/>
        <v>3284.2</v>
      </c>
      <c r="J69" s="34">
        <f t="shared" si="9"/>
        <v>3284.2</v>
      </c>
      <c r="K69" s="34">
        <f t="shared" si="9"/>
        <v>3284.2</v>
      </c>
      <c r="L69" s="34">
        <f t="shared" si="9"/>
        <v>3284.2</v>
      </c>
      <c r="M69" s="34">
        <f t="shared" si="9"/>
        <v>3284.2</v>
      </c>
      <c r="N69" s="34">
        <f t="shared" si="9"/>
        <v>3284.2</v>
      </c>
      <c r="O69" s="34">
        <f t="shared" si="9"/>
        <v>3284.2</v>
      </c>
      <c r="P69" s="34">
        <f t="shared" si="9"/>
        <v>3284.2</v>
      </c>
      <c r="Q69" s="34">
        <f t="shared" si="9"/>
        <v>3284.2</v>
      </c>
      <c r="R69" s="34">
        <f t="shared" si="9"/>
        <v>3284.2</v>
      </c>
      <c r="S69" s="34">
        <f t="shared" si="9"/>
        <v>3284.2</v>
      </c>
      <c r="T69" s="34">
        <f t="shared" si="9"/>
        <v>3284.2</v>
      </c>
      <c r="U69" s="34">
        <f t="shared" si="9"/>
        <v>3284.2</v>
      </c>
      <c r="V69" s="34">
        <f t="shared" si="9"/>
        <v>3284.2</v>
      </c>
      <c r="W69" s="34">
        <f t="shared" si="9"/>
        <v>3284.2</v>
      </c>
      <c r="X69" s="64">
        <f t="shared" si="9"/>
        <v>2834.80374</v>
      </c>
      <c r="Y69" s="59">
        <f>X69/G69*100</f>
        <v>58.21263024309305</v>
      </c>
    </row>
    <row r="70" spans="1:25" ht="32.25" outlineLevel="5" thickBot="1">
      <c r="A70" s="5" t="s">
        <v>94</v>
      </c>
      <c r="B70" s="21">
        <v>951</v>
      </c>
      <c r="C70" s="6" t="s">
        <v>8</v>
      </c>
      <c r="D70" s="6" t="s">
        <v>256</v>
      </c>
      <c r="E70" s="6" t="s">
        <v>91</v>
      </c>
      <c r="F70" s="6"/>
      <c r="G70" s="7">
        <f>G71+G72+G73</f>
        <v>4869.74</v>
      </c>
      <c r="H70" s="26">
        <v>3284.2</v>
      </c>
      <c r="I70" s="7">
        <v>3284.2</v>
      </c>
      <c r="J70" s="7">
        <v>3284.2</v>
      </c>
      <c r="K70" s="7">
        <v>3284.2</v>
      </c>
      <c r="L70" s="7">
        <v>3284.2</v>
      </c>
      <c r="M70" s="7">
        <v>3284.2</v>
      </c>
      <c r="N70" s="7">
        <v>3284.2</v>
      </c>
      <c r="O70" s="7">
        <v>3284.2</v>
      </c>
      <c r="P70" s="7">
        <v>3284.2</v>
      </c>
      <c r="Q70" s="7">
        <v>3284.2</v>
      </c>
      <c r="R70" s="7">
        <v>3284.2</v>
      </c>
      <c r="S70" s="7">
        <v>3284.2</v>
      </c>
      <c r="T70" s="7">
        <v>3284.2</v>
      </c>
      <c r="U70" s="7">
        <v>3284.2</v>
      </c>
      <c r="V70" s="7">
        <v>3284.2</v>
      </c>
      <c r="W70" s="44">
        <v>3284.2</v>
      </c>
      <c r="X70" s="65">
        <v>2834.80374</v>
      </c>
      <c r="Y70" s="59">
        <f>X70/G70*100</f>
        <v>58.21263024309305</v>
      </c>
    </row>
    <row r="71" spans="1:25" ht="32.25" outlineLevel="5" thickBot="1">
      <c r="A71" s="88" t="s">
        <v>249</v>
      </c>
      <c r="B71" s="92">
        <v>951</v>
      </c>
      <c r="C71" s="93" t="s">
        <v>8</v>
      </c>
      <c r="D71" s="93" t="s">
        <v>256</v>
      </c>
      <c r="E71" s="93" t="s">
        <v>92</v>
      </c>
      <c r="F71" s="93"/>
      <c r="G71" s="98">
        <v>3580.6</v>
      </c>
      <c r="H71" s="55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75"/>
      <c r="Y71" s="59"/>
    </row>
    <row r="72" spans="1:25" ht="48" outlineLevel="5" thickBot="1">
      <c r="A72" s="88" t="s">
        <v>251</v>
      </c>
      <c r="B72" s="92">
        <v>951</v>
      </c>
      <c r="C72" s="93" t="s">
        <v>8</v>
      </c>
      <c r="D72" s="93" t="s">
        <v>256</v>
      </c>
      <c r="E72" s="93" t="s">
        <v>93</v>
      </c>
      <c r="F72" s="93"/>
      <c r="G72" s="98">
        <v>0</v>
      </c>
      <c r="H72" s="55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75"/>
      <c r="Y72" s="59"/>
    </row>
    <row r="73" spans="1:25" ht="48" outlineLevel="5" thickBot="1">
      <c r="A73" s="88" t="s">
        <v>244</v>
      </c>
      <c r="B73" s="92">
        <v>951</v>
      </c>
      <c r="C73" s="93" t="s">
        <v>8</v>
      </c>
      <c r="D73" s="93" t="s">
        <v>256</v>
      </c>
      <c r="E73" s="93" t="s">
        <v>245</v>
      </c>
      <c r="F73" s="93"/>
      <c r="G73" s="98">
        <v>1289.14</v>
      </c>
      <c r="H73" s="55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75"/>
      <c r="Y73" s="59"/>
    </row>
    <row r="74" spans="1:25" ht="16.5" outlineLevel="5" thickBot="1">
      <c r="A74" s="8" t="s">
        <v>214</v>
      </c>
      <c r="B74" s="19">
        <v>951</v>
      </c>
      <c r="C74" s="9" t="s">
        <v>216</v>
      </c>
      <c r="D74" s="9" t="s">
        <v>252</v>
      </c>
      <c r="E74" s="9" t="s">
        <v>5</v>
      </c>
      <c r="F74" s="9"/>
      <c r="G74" s="10">
        <f>G75</f>
        <v>97.20266</v>
      </c>
      <c r="H74" s="55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75"/>
      <c r="Y74" s="59"/>
    </row>
    <row r="75" spans="1:25" ht="32.25" outlineLevel="5" thickBot="1">
      <c r="A75" s="112" t="s">
        <v>136</v>
      </c>
      <c r="B75" s="19">
        <v>951</v>
      </c>
      <c r="C75" s="9" t="s">
        <v>216</v>
      </c>
      <c r="D75" s="9" t="s">
        <v>253</v>
      </c>
      <c r="E75" s="9" t="s">
        <v>5</v>
      </c>
      <c r="F75" s="9"/>
      <c r="G75" s="10">
        <f>G76</f>
        <v>97.20266</v>
      </c>
      <c r="H75" s="55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75"/>
      <c r="Y75" s="59"/>
    </row>
    <row r="76" spans="1:25" ht="32.25" outlineLevel="5" thickBot="1">
      <c r="A76" s="112" t="s">
        <v>137</v>
      </c>
      <c r="B76" s="19">
        <v>951</v>
      </c>
      <c r="C76" s="9" t="s">
        <v>216</v>
      </c>
      <c r="D76" s="9" t="s">
        <v>254</v>
      </c>
      <c r="E76" s="9" t="s">
        <v>5</v>
      </c>
      <c r="F76" s="9"/>
      <c r="G76" s="10">
        <f>G77</f>
        <v>97.20266</v>
      </c>
      <c r="H76" s="55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75"/>
      <c r="Y76" s="59"/>
    </row>
    <row r="77" spans="1:25" ht="32.25" outlineLevel="5" thickBot="1">
      <c r="A77" s="94" t="s">
        <v>215</v>
      </c>
      <c r="B77" s="90">
        <v>951</v>
      </c>
      <c r="C77" s="91" t="s">
        <v>216</v>
      </c>
      <c r="D77" s="91" t="s">
        <v>260</v>
      </c>
      <c r="E77" s="91" t="s">
        <v>5</v>
      </c>
      <c r="F77" s="91"/>
      <c r="G77" s="16">
        <f>G78</f>
        <v>97.20266</v>
      </c>
      <c r="H77" s="55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75"/>
      <c r="Y77" s="59"/>
    </row>
    <row r="78" spans="1:25" ht="16.5" outlineLevel="5" thickBot="1">
      <c r="A78" s="5" t="s">
        <v>231</v>
      </c>
      <c r="B78" s="21">
        <v>951</v>
      </c>
      <c r="C78" s="6" t="s">
        <v>216</v>
      </c>
      <c r="D78" s="6" t="s">
        <v>260</v>
      </c>
      <c r="E78" s="6" t="s">
        <v>233</v>
      </c>
      <c r="F78" s="6"/>
      <c r="G78" s="7">
        <f>G79</f>
        <v>97.20266</v>
      </c>
      <c r="H78" s="55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75"/>
      <c r="Y78" s="59"/>
    </row>
    <row r="79" spans="1:25" ht="16.5" outlineLevel="5" thickBot="1">
      <c r="A79" s="88" t="s">
        <v>232</v>
      </c>
      <c r="B79" s="92">
        <v>951</v>
      </c>
      <c r="C79" s="93" t="s">
        <v>216</v>
      </c>
      <c r="D79" s="93" t="s">
        <v>260</v>
      </c>
      <c r="E79" s="93" t="s">
        <v>234</v>
      </c>
      <c r="F79" s="93"/>
      <c r="G79" s="98">
        <v>97.20266</v>
      </c>
      <c r="H79" s="55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75"/>
      <c r="Y79" s="59"/>
    </row>
    <row r="80" spans="1:25" ht="16.5" outlineLevel="3" thickBot="1">
      <c r="A80" s="8" t="s">
        <v>28</v>
      </c>
      <c r="B80" s="19">
        <v>951</v>
      </c>
      <c r="C80" s="9" t="s">
        <v>9</v>
      </c>
      <c r="D80" s="9" t="s">
        <v>252</v>
      </c>
      <c r="E80" s="9" t="s">
        <v>5</v>
      </c>
      <c r="F80" s="9"/>
      <c r="G80" s="10">
        <f>G81</f>
        <v>350</v>
      </c>
      <c r="H80" s="31">
        <f aca="true" t="shared" si="10" ref="H80:X82">H81</f>
        <v>0</v>
      </c>
      <c r="I80" s="31">
        <f t="shared" si="10"/>
        <v>0</v>
      </c>
      <c r="J80" s="31">
        <f t="shared" si="10"/>
        <v>0</v>
      </c>
      <c r="K80" s="31">
        <f t="shared" si="10"/>
        <v>0</v>
      </c>
      <c r="L80" s="31">
        <f t="shared" si="10"/>
        <v>0</v>
      </c>
      <c r="M80" s="31">
        <f t="shared" si="10"/>
        <v>0</v>
      </c>
      <c r="N80" s="31">
        <f t="shared" si="10"/>
        <v>0</v>
      </c>
      <c r="O80" s="31">
        <f t="shared" si="10"/>
        <v>0</v>
      </c>
      <c r="P80" s="31">
        <f t="shared" si="10"/>
        <v>0</v>
      </c>
      <c r="Q80" s="31">
        <f t="shared" si="10"/>
        <v>0</v>
      </c>
      <c r="R80" s="31">
        <f t="shared" si="10"/>
        <v>0</v>
      </c>
      <c r="S80" s="31">
        <f t="shared" si="10"/>
        <v>0</v>
      </c>
      <c r="T80" s="31">
        <f t="shared" si="10"/>
        <v>0</v>
      </c>
      <c r="U80" s="31">
        <f t="shared" si="10"/>
        <v>0</v>
      </c>
      <c r="V80" s="31">
        <f t="shared" si="10"/>
        <v>0</v>
      </c>
      <c r="W80" s="31">
        <f t="shared" si="10"/>
        <v>0</v>
      </c>
      <c r="X80" s="66">
        <f t="shared" si="10"/>
        <v>0</v>
      </c>
      <c r="Y80" s="59">
        <f aca="true" t="shared" si="11" ref="Y80:Y87">X80/G80*100</f>
        <v>0</v>
      </c>
    </row>
    <row r="81" spans="1:25" ht="32.25" outlineLevel="3" thickBot="1">
      <c r="A81" s="112" t="s">
        <v>136</v>
      </c>
      <c r="B81" s="19">
        <v>951</v>
      </c>
      <c r="C81" s="11" t="s">
        <v>9</v>
      </c>
      <c r="D81" s="11" t="s">
        <v>253</v>
      </c>
      <c r="E81" s="11" t="s">
        <v>5</v>
      </c>
      <c r="F81" s="11"/>
      <c r="G81" s="12">
        <f>G82</f>
        <v>350</v>
      </c>
      <c r="H81" s="32">
        <f t="shared" si="10"/>
        <v>0</v>
      </c>
      <c r="I81" s="32">
        <f t="shared" si="10"/>
        <v>0</v>
      </c>
      <c r="J81" s="32">
        <f t="shared" si="10"/>
        <v>0</v>
      </c>
      <c r="K81" s="32">
        <f t="shared" si="10"/>
        <v>0</v>
      </c>
      <c r="L81" s="32">
        <f t="shared" si="10"/>
        <v>0</v>
      </c>
      <c r="M81" s="32">
        <f t="shared" si="10"/>
        <v>0</v>
      </c>
      <c r="N81" s="32">
        <f t="shared" si="10"/>
        <v>0</v>
      </c>
      <c r="O81" s="32">
        <f t="shared" si="10"/>
        <v>0</v>
      </c>
      <c r="P81" s="32">
        <f t="shared" si="10"/>
        <v>0</v>
      </c>
      <c r="Q81" s="32">
        <f t="shared" si="10"/>
        <v>0</v>
      </c>
      <c r="R81" s="32">
        <f t="shared" si="10"/>
        <v>0</v>
      </c>
      <c r="S81" s="32">
        <f t="shared" si="10"/>
        <v>0</v>
      </c>
      <c r="T81" s="32">
        <f t="shared" si="10"/>
        <v>0</v>
      </c>
      <c r="U81" s="32">
        <f t="shared" si="10"/>
        <v>0</v>
      </c>
      <c r="V81" s="32">
        <f t="shared" si="10"/>
        <v>0</v>
      </c>
      <c r="W81" s="32">
        <f t="shared" si="10"/>
        <v>0</v>
      </c>
      <c r="X81" s="67">
        <f t="shared" si="10"/>
        <v>0</v>
      </c>
      <c r="Y81" s="59">
        <f t="shared" si="11"/>
        <v>0</v>
      </c>
    </row>
    <row r="82" spans="1:25" ht="32.25" outlineLevel="4" thickBot="1">
      <c r="A82" s="112" t="s">
        <v>137</v>
      </c>
      <c r="B82" s="19">
        <v>951</v>
      </c>
      <c r="C82" s="11" t="s">
        <v>9</v>
      </c>
      <c r="D82" s="11" t="s">
        <v>254</v>
      </c>
      <c r="E82" s="11" t="s">
        <v>5</v>
      </c>
      <c r="F82" s="11"/>
      <c r="G82" s="12">
        <f>G83</f>
        <v>350</v>
      </c>
      <c r="H82" s="34">
        <f t="shared" si="10"/>
        <v>0</v>
      </c>
      <c r="I82" s="34">
        <f t="shared" si="10"/>
        <v>0</v>
      </c>
      <c r="J82" s="34">
        <f t="shared" si="10"/>
        <v>0</v>
      </c>
      <c r="K82" s="34">
        <f t="shared" si="10"/>
        <v>0</v>
      </c>
      <c r="L82" s="34">
        <f t="shared" si="10"/>
        <v>0</v>
      </c>
      <c r="M82" s="34">
        <f t="shared" si="10"/>
        <v>0</v>
      </c>
      <c r="N82" s="34">
        <f t="shared" si="10"/>
        <v>0</v>
      </c>
      <c r="O82" s="34">
        <f t="shared" si="10"/>
        <v>0</v>
      </c>
      <c r="P82" s="34">
        <f t="shared" si="10"/>
        <v>0</v>
      </c>
      <c r="Q82" s="34">
        <f t="shared" si="10"/>
        <v>0</v>
      </c>
      <c r="R82" s="34">
        <f t="shared" si="10"/>
        <v>0</v>
      </c>
      <c r="S82" s="34">
        <f t="shared" si="10"/>
        <v>0</v>
      </c>
      <c r="T82" s="34">
        <f t="shared" si="10"/>
        <v>0</v>
      </c>
      <c r="U82" s="34">
        <f t="shared" si="10"/>
        <v>0</v>
      </c>
      <c r="V82" s="34">
        <f t="shared" si="10"/>
        <v>0</v>
      </c>
      <c r="W82" s="34">
        <f t="shared" si="10"/>
        <v>0</v>
      </c>
      <c r="X82" s="68">
        <f t="shared" si="10"/>
        <v>0</v>
      </c>
      <c r="Y82" s="59">
        <f t="shared" si="11"/>
        <v>0</v>
      </c>
    </row>
    <row r="83" spans="1:25" ht="32.25" outlineLevel="5" thickBot="1">
      <c r="A83" s="94" t="s">
        <v>139</v>
      </c>
      <c r="B83" s="90">
        <v>951</v>
      </c>
      <c r="C83" s="91" t="s">
        <v>9</v>
      </c>
      <c r="D83" s="91" t="s">
        <v>261</v>
      </c>
      <c r="E83" s="91" t="s">
        <v>5</v>
      </c>
      <c r="F83" s="91"/>
      <c r="G83" s="16">
        <f>G84</f>
        <v>350</v>
      </c>
      <c r="H83" s="26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44"/>
      <c r="X83" s="65">
        <v>0</v>
      </c>
      <c r="Y83" s="59">
        <f t="shared" si="11"/>
        <v>0</v>
      </c>
    </row>
    <row r="84" spans="1:25" ht="15.75" customHeight="1" outlineLevel="3" thickBot="1">
      <c r="A84" s="5" t="s">
        <v>109</v>
      </c>
      <c r="B84" s="21">
        <v>951</v>
      </c>
      <c r="C84" s="6" t="s">
        <v>9</v>
      </c>
      <c r="D84" s="6" t="s">
        <v>261</v>
      </c>
      <c r="E84" s="6" t="s">
        <v>108</v>
      </c>
      <c r="F84" s="6"/>
      <c r="G84" s="7">
        <v>350</v>
      </c>
      <c r="H84" s="31" t="e">
        <f aca="true" t="shared" si="12" ref="H84:X84">H85+H93+H104+H110+H126+H146+H153+H168</f>
        <v>#REF!</v>
      </c>
      <c r="I84" s="31" t="e">
        <f t="shared" si="12"/>
        <v>#REF!</v>
      </c>
      <c r="J84" s="31" t="e">
        <f t="shared" si="12"/>
        <v>#REF!</v>
      </c>
      <c r="K84" s="31" t="e">
        <f t="shared" si="12"/>
        <v>#REF!</v>
      </c>
      <c r="L84" s="31" t="e">
        <f t="shared" si="12"/>
        <v>#REF!</v>
      </c>
      <c r="M84" s="31" t="e">
        <f t="shared" si="12"/>
        <v>#REF!</v>
      </c>
      <c r="N84" s="31" t="e">
        <f t="shared" si="12"/>
        <v>#REF!</v>
      </c>
      <c r="O84" s="31" t="e">
        <f t="shared" si="12"/>
        <v>#REF!</v>
      </c>
      <c r="P84" s="31" t="e">
        <f t="shared" si="12"/>
        <v>#REF!</v>
      </c>
      <c r="Q84" s="31" t="e">
        <f t="shared" si="12"/>
        <v>#REF!</v>
      </c>
      <c r="R84" s="31" t="e">
        <f t="shared" si="12"/>
        <v>#REF!</v>
      </c>
      <c r="S84" s="31" t="e">
        <f t="shared" si="12"/>
        <v>#REF!</v>
      </c>
      <c r="T84" s="31" t="e">
        <f t="shared" si="12"/>
        <v>#REF!</v>
      </c>
      <c r="U84" s="31" t="e">
        <f t="shared" si="12"/>
        <v>#REF!</v>
      </c>
      <c r="V84" s="31" t="e">
        <f t="shared" si="12"/>
        <v>#REF!</v>
      </c>
      <c r="W84" s="31" t="e">
        <f t="shared" si="12"/>
        <v>#REF!</v>
      </c>
      <c r="X84" s="69" t="e">
        <f t="shared" si="12"/>
        <v>#REF!</v>
      </c>
      <c r="Y84" s="59" t="e">
        <f t="shared" si="11"/>
        <v>#REF!</v>
      </c>
    </row>
    <row r="85" spans="1:25" ht="16.5" outlineLevel="3" thickBot="1">
      <c r="A85" s="8" t="s">
        <v>29</v>
      </c>
      <c r="B85" s="19">
        <v>951</v>
      </c>
      <c r="C85" s="9" t="s">
        <v>67</v>
      </c>
      <c r="D85" s="9" t="s">
        <v>252</v>
      </c>
      <c r="E85" s="9" t="s">
        <v>5</v>
      </c>
      <c r="F85" s="9"/>
      <c r="G85" s="143">
        <f>G86+G152</f>
        <v>55461.294219999996</v>
      </c>
      <c r="H85" s="32" t="e">
        <f>H86+#REF!</f>
        <v>#REF!</v>
      </c>
      <c r="I85" s="32" t="e">
        <f>I86+#REF!</f>
        <v>#REF!</v>
      </c>
      <c r="J85" s="32" t="e">
        <f>J86+#REF!</f>
        <v>#REF!</v>
      </c>
      <c r="K85" s="32" t="e">
        <f>K86+#REF!</f>
        <v>#REF!</v>
      </c>
      <c r="L85" s="32" t="e">
        <f>L86+#REF!</f>
        <v>#REF!</v>
      </c>
      <c r="M85" s="32" t="e">
        <f>M86+#REF!</f>
        <v>#REF!</v>
      </c>
      <c r="N85" s="32" t="e">
        <f>N86+#REF!</f>
        <v>#REF!</v>
      </c>
      <c r="O85" s="32" t="e">
        <f>O86+#REF!</f>
        <v>#REF!</v>
      </c>
      <c r="P85" s="32" t="e">
        <f>P86+#REF!</f>
        <v>#REF!</v>
      </c>
      <c r="Q85" s="32" t="e">
        <f>Q86+#REF!</f>
        <v>#REF!</v>
      </c>
      <c r="R85" s="32" t="e">
        <f>R86+#REF!</f>
        <v>#REF!</v>
      </c>
      <c r="S85" s="32" t="e">
        <f>S86+#REF!</f>
        <v>#REF!</v>
      </c>
      <c r="T85" s="32" t="e">
        <f>T86+#REF!</f>
        <v>#REF!</v>
      </c>
      <c r="U85" s="32" t="e">
        <f>U86+#REF!</f>
        <v>#REF!</v>
      </c>
      <c r="V85" s="32" t="e">
        <f>V86+#REF!</f>
        <v>#REF!</v>
      </c>
      <c r="W85" s="32" t="e">
        <f>W86+#REF!</f>
        <v>#REF!</v>
      </c>
      <c r="X85" s="70" t="e">
        <f>X86+#REF!</f>
        <v>#REF!</v>
      </c>
      <c r="Y85" s="59" t="e">
        <f t="shared" si="11"/>
        <v>#REF!</v>
      </c>
    </row>
    <row r="86" spans="1:25" ht="32.25" outlineLevel="4" thickBot="1">
      <c r="A86" s="112" t="s">
        <v>136</v>
      </c>
      <c r="B86" s="19">
        <v>951</v>
      </c>
      <c r="C86" s="11" t="s">
        <v>67</v>
      </c>
      <c r="D86" s="11" t="s">
        <v>253</v>
      </c>
      <c r="E86" s="11" t="s">
        <v>5</v>
      </c>
      <c r="F86" s="11"/>
      <c r="G86" s="146">
        <f>G87</f>
        <v>43480.22782</v>
      </c>
      <c r="H86" s="34">
        <f aca="true" t="shared" si="13" ref="H86:X86">H87</f>
        <v>0</v>
      </c>
      <c r="I86" s="34">
        <f t="shared" si="13"/>
        <v>0</v>
      </c>
      <c r="J86" s="34">
        <f t="shared" si="13"/>
        <v>0</v>
      </c>
      <c r="K86" s="34">
        <f t="shared" si="13"/>
        <v>0</v>
      </c>
      <c r="L86" s="34">
        <f t="shared" si="13"/>
        <v>0</v>
      </c>
      <c r="M86" s="34">
        <f t="shared" si="13"/>
        <v>0</v>
      </c>
      <c r="N86" s="34">
        <f t="shared" si="13"/>
        <v>0</v>
      </c>
      <c r="O86" s="34">
        <f t="shared" si="13"/>
        <v>0</v>
      </c>
      <c r="P86" s="34">
        <f t="shared" si="13"/>
        <v>0</v>
      </c>
      <c r="Q86" s="34">
        <f t="shared" si="13"/>
        <v>0</v>
      </c>
      <c r="R86" s="34">
        <f t="shared" si="13"/>
        <v>0</v>
      </c>
      <c r="S86" s="34">
        <f t="shared" si="13"/>
        <v>0</v>
      </c>
      <c r="T86" s="34">
        <f t="shared" si="13"/>
        <v>0</v>
      </c>
      <c r="U86" s="34">
        <f t="shared" si="13"/>
        <v>0</v>
      </c>
      <c r="V86" s="34">
        <f t="shared" si="13"/>
        <v>0</v>
      </c>
      <c r="W86" s="34">
        <f t="shared" si="13"/>
        <v>0</v>
      </c>
      <c r="X86" s="68">
        <f t="shared" si="13"/>
        <v>950</v>
      </c>
      <c r="Y86" s="59">
        <f t="shared" si="11"/>
        <v>2.184901155377617</v>
      </c>
    </row>
    <row r="87" spans="1:25" ht="32.25" outlineLevel="5" thickBot="1">
      <c r="A87" s="112" t="s">
        <v>137</v>
      </c>
      <c r="B87" s="19">
        <v>951</v>
      </c>
      <c r="C87" s="11" t="s">
        <v>67</v>
      </c>
      <c r="D87" s="11" t="s">
        <v>254</v>
      </c>
      <c r="E87" s="11" t="s">
        <v>5</v>
      </c>
      <c r="F87" s="11"/>
      <c r="G87" s="146">
        <f>G88+G98+G105+G122+G110+G132+G139+G146+G114+G95+G119</f>
        <v>43480.22782</v>
      </c>
      <c r="H87" s="26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44"/>
      <c r="X87" s="65">
        <v>950</v>
      </c>
      <c r="Y87" s="59">
        <f t="shared" si="11"/>
        <v>2.184901155377617</v>
      </c>
    </row>
    <row r="88" spans="1:25" ht="18.75" customHeight="1" outlineLevel="5" thickBot="1">
      <c r="A88" s="94" t="s">
        <v>30</v>
      </c>
      <c r="B88" s="90">
        <v>951</v>
      </c>
      <c r="C88" s="91" t="s">
        <v>67</v>
      </c>
      <c r="D88" s="91" t="s">
        <v>262</v>
      </c>
      <c r="E88" s="91" t="s">
        <v>5</v>
      </c>
      <c r="F88" s="91"/>
      <c r="G88" s="145">
        <f>G89+G93</f>
        <v>1400</v>
      </c>
      <c r="H88" s="55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75"/>
      <c r="Y88" s="59"/>
    </row>
    <row r="89" spans="1:25" ht="32.25" outlineLevel="5" thickBot="1">
      <c r="A89" s="5" t="s">
        <v>94</v>
      </c>
      <c r="B89" s="21">
        <v>951</v>
      </c>
      <c r="C89" s="6" t="s">
        <v>67</v>
      </c>
      <c r="D89" s="6" t="s">
        <v>262</v>
      </c>
      <c r="E89" s="6" t="s">
        <v>91</v>
      </c>
      <c r="F89" s="6"/>
      <c r="G89" s="149">
        <f>G90+G91+G92</f>
        <v>1194.20734</v>
      </c>
      <c r="H89" s="55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75"/>
      <c r="Y89" s="59"/>
    </row>
    <row r="90" spans="1:25" ht="53.25" customHeight="1" outlineLevel="5" thickBot="1">
      <c r="A90" s="88" t="s">
        <v>249</v>
      </c>
      <c r="B90" s="92">
        <v>951</v>
      </c>
      <c r="C90" s="93" t="s">
        <v>67</v>
      </c>
      <c r="D90" s="93" t="s">
        <v>262</v>
      </c>
      <c r="E90" s="93" t="s">
        <v>92</v>
      </c>
      <c r="F90" s="93"/>
      <c r="G90" s="144">
        <v>919.66122</v>
      </c>
      <c r="H90" s="55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75"/>
      <c r="Y90" s="59"/>
    </row>
    <row r="91" spans="1:25" ht="48" outlineLevel="5" thickBot="1">
      <c r="A91" s="88" t="s">
        <v>251</v>
      </c>
      <c r="B91" s="92">
        <v>951</v>
      </c>
      <c r="C91" s="93" t="s">
        <v>67</v>
      </c>
      <c r="D91" s="93" t="s">
        <v>262</v>
      </c>
      <c r="E91" s="93" t="s">
        <v>93</v>
      </c>
      <c r="F91" s="93"/>
      <c r="G91" s="144">
        <v>0</v>
      </c>
      <c r="H91" s="55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75"/>
      <c r="Y91" s="59"/>
    </row>
    <row r="92" spans="1:25" ht="48" outlineLevel="5" thickBot="1">
      <c r="A92" s="88" t="s">
        <v>244</v>
      </c>
      <c r="B92" s="92">
        <v>951</v>
      </c>
      <c r="C92" s="93" t="s">
        <v>67</v>
      </c>
      <c r="D92" s="93" t="s">
        <v>262</v>
      </c>
      <c r="E92" s="93" t="s">
        <v>245</v>
      </c>
      <c r="F92" s="93"/>
      <c r="G92" s="144">
        <v>274.54612</v>
      </c>
      <c r="H92" s="55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75"/>
      <c r="Y92" s="59"/>
    </row>
    <row r="93" spans="1:25" ht="35.25" customHeight="1" outlineLevel="6" thickBot="1">
      <c r="A93" s="5" t="s">
        <v>100</v>
      </c>
      <c r="B93" s="21">
        <v>951</v>
      </c>
      <c r="C93" s="6" t="s">
        <v>67</v>
      </c>
      <c r="D93" s="6" t="s">
        <v>262</v>
      </c>
      <c r="E93" s="6" t="s">
        <v>95</v>
      </c>
      <c r="F93" s="6"/>
      <c r="G93" s="149">
        <f>G94</f>
        <v>205.79266</v>
      </c>
      <c r="H93" s="32">
        <f aca="true" t="shared" si="14" ref="H93:P93">H94</f>
        <v>0</v>
      </c>
      <c r="I93" s="32">
        <f t="shared" si="14"/>
        <v>0</v>
      </c>
      <c r="J93" s="32">
        <f t="shared" si="14"/>
        <v>0</v>
      </c>
      <c r="K93" s="32">
        <f t="shared" si="14"/>
        <v>0</v>
      </c>
      <c r="L93" s="32">
        <f t="shared" si="14"/>
        <v>0</v>
      </c>
      <c r="M93" s="32">
        <f t="shared" si="14"/>
        <v>0</v>
      </c>
      <c r="N93" s="32">
        <f t="shared" si="14"/>
        <v>0</v>
      </c>
      <c r="O93" s="32">
        <f t="shared" si="14"/>
        <v>0</v>
      </c>
      <c r="P93" s="32">
        <f t="shared" si="14"/>
        <v>0</v>
      </c>
      <c r="Q93" s="32">
        <f aca="true" t="shared" si="15" ref="Q93:W93">Q94</f>
        <v>0</v>
      </c>
      <c r="R93" s="32">
        <f t="shared" si="15"/>
        <v>0</v>
      </c>
      <c r="S93" s="32">
        <f t="shared" si="15"/>
        <v>0</v>
      </c>
      <c r="T93" s="32">
        <f t="shared" si="15"/>
        <v>0</v>
      </c>
      <c r="U93" s="32">
        <f t="shared" si="15"/>
        <v>0</v>
      </c>
      <c r="V93" s="32">
        <f t="shared" si="15"/>
        <v>0</v>
      </c>
      <c r="W93" s="32">
        <f t="shared" si="15"/>
        <v>0</v>
      </c>
      <c r="X93" s="67">
        <f>X94</f>
        <v>9539.0701</v>
      </c>
      <c r="Y93" s="59">
        <f>X93/G93*100</f>
        <v>4635.281987219564</v>
      </c>
    </row>
    <row r="94" spans="1:25" ht="32.25" outlineLevel="4" thickBot="1">
      <c r="A94" s="88" t="s">
        <v>101</v>
      </c>
      <c r="B94" s="92">
        <v>951</v>
      </c>
      <c r="C94" s="93" t="s">
        <v>67</v>
      </c>
      <c r="D94" s="93" t="s">
        <v>262</v>
      </c>
      <c r="E94" s="93" t="s">
        <v>96</v>
      </c>
      <c r="F94" s="93"/>
      <c r="G94" s="144">
        <v>205.79266</v>
      </c>
      <c r="H94" s="34">
        <f aca="true" t="shared" si="16" ref="H94:X94">H98</f>
        <v>0</v>
      </c>
      <c r="I94" s="34">
        <f t="shared" si="16"/>
        <v>0</v>
      </c>
      <c r="J94" s="34">
        <f t="shared" si="16"/>
        <v>0</v>
      </c>
      <c r="K94" s="34">
        <f t="shared" si="16"/>
        <v>0</v>
      </c>
      <c r="L94" s="34">
        <f t="shared" si="16"/>
        <v>0</v>
      </c>
      <c r="M94" s="34">
        <f t="shared" si="16"/>
        <v>0</v>
      </c>
      <c r="N94" s="34">
        <f t="shared" si="16"/>
        <v>0</v>
      </c>
      <c r="O94" s="34">
        <f t="shared" si="16"/>
        <v>0</v>
      </c>
      <c r="P94" s="34">
        <f t="shared" si="16"/>
        <v>0</v>
      </c>
      <c r="Q94" s="34">
        <f t="shared" si="16"/>
        <v>0</v>
      </c>
      <c r="R94" s="34">
        <f t="shared" si="16"/>
        <v>0</v>
      </c>
      <c r="S94" s="34">
        <f t="shared" si="16"/>
        <v>0</v>
      </c>
      <c r="T94" s="34">
        <f t="shared" si="16"/>
        <v>0</v>
      </c>
      <c r="U94" s="34">
        <f t="shared" si="16"/>
        <v>0</v>
      </c>
      <c r="V94" s="34">
        <f t="shared" si="16"/>
        <v>0</v>
      </c>
      <c r="W94" s="34">
        <f t="shared" si="16"/>
        <v>0</v>
      </c>
      <c r="X94" s="64">
        <f t="shared" si="16"/>
        <v>9539.0701</v>
      </c>
      <c r="Y94" s="59">
        <f>X94/G94*100</f>
        <v>4635.281987219564</v>
      </c>
    </row>
    <row r="95" spans="1:25" ht="63.75" outlineLevel="4" thickBot="1">
      <c r="A95" s="94" t="s">
        <v>235</v>
      </c>
      <c r="B95" s="90">
        <v>951</v>
      </c>
      <c r="C95" s="91" t="s">
        <v>67</v>
      </c>
      <c r="D95" s="91" t="s">
        <v>263</v>
      </c>
      <c r="E95" s="91" t="s">
        <v>5</v>
      </c>
      <c r="F95" s="91"/>
      <c r="G95" s="145">
        <f>G96</f>
        <v>0</v>
      </c>
      <c r="H95" s="55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81"/>
      <c r="Y95" s="59"/>
    </row>
    <row r="96" spans="1:25" ht="32.25" outlineLevel="4" thickBot="1">
      <c r="A96" s="5" t="s">
        <v>100</v>
      </c>
      <c r="B96" s="21">
        <v>951</v>
      </c>
      <c r="C96" s="6" t="s">
        <v>67</v>
      </c>
      <c r="D96" s="6" t="s">
        <v>263</v>
      </c>
      <c r="E96" s="6" t="s">
        <v>95</v>
      </c>
      <c r="F96" s="6"/>
      <c r="G96" s="149">
        <f>G97</f>
        <v>0</v>
      </c>
      <c r="H96" s="55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81"/>
      <c r="Y96" s="59"/>
    </row>
    <row r="97" spans="1:25" ht="32.25" outlineLevel="4" thickBot="1">
      <c r="A97" s="88" t="s">
        <v>101</v>
      </c>
      <c r="B97" s="92">
        <v>951</v>
      </c>
      <c r="C97" s="93" t="s">
        <v>67</v>
      </c>
      <c r="D97" s="93" t="s">
        <v>263</v>
      </c>
      <c r="E97" s="93" t="s">
        <v>96</v>
      </c>
      <c r="F97" s="93"/>
      <c r="G97" s="144">
        <v>0</v>
      </c>
      <c r="H97" s="55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81"/>
      <c r="Y97" s="59"/>
    </row>
    <row r="98" spans="1:25" ht="48" outlineLevel="5" thickBot="1">
      <c r="A98" s="113" t="s">
        <v>207</v>
      </c>
      <c r="B98" s="90">
        <v>951</v>
      </c>
      <c r="C98" s="91" t="s">
        <v>67</v>
      </c>
      <c r="D98" s="91" t="s">
        <v>256</v>
      </c>
      <c r="E98" s="91" t="s">
        <v>5</v>
      </c>
      <c r="F98" s="91"/>
      <c r="G98" s="145">
        <f>G99+G103</f>
        <v>15036.140000000001</v>
      </c>
      <c r="H98" s="26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44"/>
      <c r="X98" s="65">
        <v>9539.0701</v>
      </c>
      <c r="Y98" s="59">
        <f>X98/G98*100</f>
        <v>63.44095027048166</v>
      </c>
    </row>
    <row r="99" spans="1:25" ht="32.25" outlineLevel="5" thickBot="1">
      <c r="A99" s="5" t="s">
        <v>94</v>
      </c>
      <c r="B99" s="21">
        <v>951</v>
      </c>
      <c r="C99" s="6" t="s">
        <v>67</v>
      </c>
      <c r="D99" s="6" t="s">
        <v>256</v>
      </c>
      <c r="E99" s="6" t="s">
        <v>91</v>
      </c>
      <c r="F99" s="6"/>
      <c r="G99" s="149">
        <f>G100+G101+G102</f>
        <v>14904.44</v>
      </c>
      <c r="H99" s="55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75"/>
      <c r="Y99" s="59"/>
    </row>
    <row r="100" spans="1:25" ht="32.25" outlineLevel="5" thickBot="1">
      <c r="A100" s="88" t="s">
        <v>249</v>
      </c>
      <c r="B100" s="92">
        <v>951</v>
      </c>
      <c r="C100" s="93" t="s">
        <v>67</v>
      </c>
      <c r="D100" s="93" t="s">
        <v>256</v>
      </c>
      <c r="E100" s="93" t="s">
        <v>92</v>
      </c>
      <c r="F100" s="93"/>
      <c r="G100" s="144">
        <v>11113.71</v>
      </c>
      <c r="H100" s="55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75"/>
      <c r="Y100" s="59"/>
    </row>
    <row r="101" spans="1:25" ht="48" outlineLevel="5" thickBot="1">
      <c r="A101" s="88" t="s">
        <v>251</v>
      </c>
      <c r="B101" s="92">
        <v>951</v>
      </c>
      <c r="C101" s="93" t="s">
        <v>67</v>
      </c>
      <c r="D101" s="93" t="s">
        <v>256</v>
      </c>
      <c r="E101" s="93" t="s">
        <v>93</v>
      </c>
      <c r="F101" s="93"/>
      <c r="G101" s="98">
        <v>22.2</v>
      </c>
      <c r="H101" s="55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75"/>
      <c r="Y101" s="59"/>
    </row>
    <row r="102" spans="1:25" ht="48" outlineLevel="5" thickBot="1">
      <c r="A102" s="88" t="s">
        <v>244</v>
      </c>
      <c r="B102" s="92">
        <v>951</v>
      </c>
      <c r="C102" s="93" t="s">
        <v>67</v>
      </c>
      <c r="D102" s="93" t="s">
        <v>256</v>
      </c>
      <c r="E102" s="93" t="s">
        <v>245</v>
      </c>
      <c r="F102" s="93"/>
      <c r="G102" s="98">
        <f>3818.53-50</f>
        <v>3768.53</v>
      </c>
      <c r="H102" s="55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75"/>
      <c r="Y102" s="59"/>
    </row>
    <row r="103" spans="1:25" ht="32.25" outlineLevel="5" thickBot="1">
      <c r="A103" s="5" t="s">
        <v>100</v>
      </c>
      <c r="B103" s="21">
        <v>951</v>
      </c>
      <c r="C103" s="6" t="s">
        <v>67</v>
      </c>
      <c r="D103" s="6" t="s">
        <v>256</v>
      </c>
      <c r="E103" s="6" t="s">
        <v>95</v>
      </c>
      <c r="F103" s="6"/>
      <c r="G103" s="7">
        <f>G104</f>
        <v>131.7</v>
      </c>
      <c r="H103" s="55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75"/>
      <c r="Y103" s="59"/>
    </row>
    <row r="104" spans="1:25" ht="32.25" outlineLevel="6" thickBot="1">
      <c r="A104" s="88" t="s">
        <v>101</v>
      </c>
      <c r="B104" s="92">
        <v>951</v>
      </c>
      <c r="C104" s="93" t="s">
        <v>67</v>
      </c>
      <c r="D104" s="93" t="s">
        <v>256</v>
      </c>
      <c r="E104" s="93" t="s">
        <v>96</v>
      </c>
      <c r="F104" s="93"/>
      <c r="G104" s="98">
        <v>131.7</v>
      </c>
      <c r="H104" s="32">
        <f aca="true" t="shared" si="17" ref="H104:W104">H105</f>
        <v>0</v>
      </c>
      <c r="I104" s="32">
        <f t="shared" si="17"/>
        <v>0</v>
      </c>
      <c r="J104" s="32">
        <f t="shared" si="17"/>
        <v>0</v>
      </c>
      <c r="K104" s="32">
        <f t="shared" si="17"/>
        <v>0</v>
      </c>
      <c r="L104" s="32">
        <f t="shared" si="17"/>
        <v>0</v>
      </c>
      <c r="M104" s="32">
        <f t="shared" si="17"/>
        <v>0</v>
      </c>
      <c r="N104" s="32">
        <f t="shared" si="17"/>
        <v>0</v>
      </c>
      <c r="O104" s="32">
        <f t="shared" si="17"/>
        <v>0</v>
      </c>
      <c r="P104" s="32">
        <f t="shared" si="17"/>
        <v>0</v>
      </c>
      <c r="Q104" s="32">
        <f t="shared" si="17"/>
        <v>0</v>
      </c>
      <c r="R104" s="32">
        <f t="shared" si="17"/>
        <v>0</v>
      </c>
      <c r="S104" s="32">
        <f t="shared" si="17"/>
        <v>0</v>
      </c>
      <c r="T104" s="32">
        <f t="shared" si="17"/>
        <v>0</v>
      </c>
      <c r="U104" s="32">
        <f t="shared" si="17"/>
        <v>0</v>
      </c>
      <c r="V104" s="32">
        <f t="shared" si="17"/>
        <v>0</v>
      </c>
      <c r="W104" s="32">
        <f t="shared" si="17"/>
        <v>0</v>
      </c>
      <c r="X104" s="67">
        <f>X105</f>
        <v>277.89792</v>
      </c>
      <c r="Y104" s="59">
        <f>X104/G104*100</f>
        <v>211.00829157175403</v>
      </c>
    </row>
    <row r="105" spans="1:25" ht="46.5" customHeight="1" outlineLevel="4" thickBot="1">
      <c r="A105" s="94" t="s">
        <v>140</v>
      </c>
      <c r="B105" s="90">
        <v>951</v>
      </c>
      <c r="C105" s="91" t="s">
        <v>67</v>
      </c>
      <c r="D105" s="91" t="s">
        <v>264</v>
      </c>
      <c r="E105" s="91" t="s">
        <v>5</v>
      </c>
      <c r="F105" s="91"/>
      <c r="G105" s="16">
        <f>G106+G108</f>
        <v>491.75</v>
      </c>
      <c r="H105" s="34">
        <f aca="true" t="shared" si="18" ref="H105:X105">H106</f>
        <v>0</v>
      </c>
      <c r="I105" s="34">
        <f t="shared" si="18"/>
        <v>0</v>
      </c>
      <c r="J105" s="34">
        <f t="shared" si="18"/>
        <v>0</v>
      </c>
      <c r="K105" s="34">
        <f t="shared" si="18"/>
        <v>0</v>
      </c>
      <c r="L105" s="34">
        <f t="shared" si="18"/>
        <v>0</v>
      </c>
      <c r="M105" s="34">
        <f t="shared" si="18"/>
        <v>0</v>
      </c>
      <c r="N105" s="34">
        <f t="shared" si="18"/>
        <v>0</v>
      </c>
      <c r="O105" s="34">
        <f t="shared" si="18"/>
        <v>0</v>
      </c>
      <c r="P105" s="34">
        <f t="shared" si="18"/>
        <v>0</v>
      </c>
      <c r="Q105" s="34">
        <f t="shared" si="18"/>
        <v>0</v>
      </c>
      <c r="R105" s="34">
        <f t="shared" si="18"/>
        <v>0</v>
      </c>
      <c r="S105" s="34">
        <f t="shared" si="18"/>
        <v>0</v>
      </c>
      <c r="T105" s="34">
        <f t="shared" si="18"/>
        <v>0</v>
      </c>
      <c r="U105" s="34">
        <f t="shared" si="18"/>
        <v>0</v>
      </c>
      <c r="V105" s="34">
        <f t="shared" si="18"/>
        <v>0</v>
      </c>
      <c r="W105" s="34">
        <f t="shared" si="18"/>
        <v>0</v>
      </c>
      <c r="X105" s="68">
        <f t="shared" si="18"/>
        <v>277.89792</v>
      </c>
      <c r="Y105" s="59">
        <f>X105/G105*100</f>
        <v>56.51203253685816</v>
      </c>
    </row>
    <row r="106" spans="1:25" ht="32.25" outlineLevel="5" thickBot="1">
      <c r="A106" s="5" t="s">
        <v>100</v>
      </c>
      <c r="B106" s="21">
        <v>951</v>
      </c>
      <c r="C106" s="6" t="s">
        <v>67</v>
      </c>
      <c r="D106" s="6" t="s">
        <v>264</v>
      </c>
      <c r="E106" s="6" t="s">
        <v>95</v>
      </c>
      <c r="F106" s="6"/>
      <c r="G106" s="7">
        <f>G107</f>
        <v>485.8</v>
      </c>
      <c r="H106" s="26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44"/>
      <c r="X106" s="65">
        <v>277.89792</v>
      </c>
      <c r="Y106" s="59">
        <f>X106/G106*100</f>
        <v>57.20418279127213</v>
      </c>
    </row>
    <row r="107" spans="1:25" ht="32.25" outlineLevel="5" thickBot="1">
      <c r="A107" s="88" t="s">
        <v>101</v>
      </c>
      <c r="B107" s="92">
        <v>951</v>
      </c>
      <c r="C107" s="93" t="s">
        <v>67</v>
      </c>
      <c r="D107" s="93" t="s">
        <v>264</v>
      </c>
      <c r="E107" s="93" t="s">
        <v>96</v>
      </c>
      <c r="F107" s="93"/>
      <c r="G107" s="98">
        <v>485.8</v>
      </c>
      <c r="H107" s="55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75"/>
      <c r="Y107" s="59"/>
    </row>
    <row r="108" spans="1:25" ht="16.5" outlineLevel="5" thickBot="1">
      <c r="A108" s="5" t="s">
        <v>102</v>
      </c>
      <c r="B108" s="21">
        <v>951</v>
      </c>
      <c r="C108" s="6" t="s">
        <v>67</v>
      </c>
      <c r="D108" s="6" t="s">
        <v>264</v>
      </c>
      <c r="E108" s="6" t="s">
        <v>97</v>
      </c>
      <c r="F108" s="6"/>
      <c r="G108" s="7">
        <f>G109</f>
        <v>5.95</v>
      </c>
      <c r="H108" s="55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75"/>
      <c r="Y108" s="59"/>
    </row>
    <row r="109" spans="1:25" ht="16.5" outlineLevel="5" thickBot="1">
      <c r="A109" s="88" t="s">
        <v>104</v>
      </c>
      <c r="B109" s="92">
        <v>951</v>
      </c>
      <c r="C109" s="93" t="s">
        <v>67</v>
      </c>
      <c r="D109" s="93" t="s">
        <v>264</v>
      </c>
      <c r="E109" s="93" t="s">
        <v>99</v>
      </c>
      <c r="F109" s="93"/>
      <c r="G109" s="98">
        <v>5.95</v>
      </c>
      <c r="H109" s="55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75"/>
      <c r="Y109" s="59"/>
    </row>
    <row r="110" spans="1:25" ht="19.5" customHeight="1" outlineLevel="6" thickBot="1">
      <c r="A110" s="94" t="s">
        <v>141</v>
      </c>
      <c r="B110" s="90">
        <v>951</v>
      </c>
      <c r="C110" s="91" t="s">
        <v>67</v>
      </c>
      <c r="D110" s="91" t="s">
        <v>258</v>
      </c>
      <c r="E110" s="91" t="s">
        <v>5</v>
      </c>
      <c r="F110" s="91"/>
      <c r="G110" s="145">
        <f>G112+G113+G111</f>
        <v>575.193</v>
      </c>
      <c r="H110" s="32" t="e">
        <f>#REF!+H112</f>
        <v>#REF!</v>
      </c>
      <c r="I110" s="32" t="e">
        <f>#REF!+I112</f>
        <v>#REF!</v>
      </c>
      <c r="J110" s="32" t="e">
        <f>#REF!+J112</f>
        <v>#REF!</v>
      </c>
      <c r="K110" s="32" t="e">
        <f>#REF!+K112</f>
        <v>#REF!</v>
      </c>
      <c r="L110" s="32" t="e">
        <f>#REF!+L112</f>
        <v>#REF!</v>
      </c>
      <c r="M110" s="32" t="e">
        <f>#REF!+M112</f>
        <v>#REF!</v>
      </c>
      <c r="N110" s="32" t="e">
        <f>#REF!+N112</f>
        <v>#REF!</v>
      </c>
      <c r="O110" s="32" t="e">
        <f>#REF!+O112</f>
        <v>#REF!</v>
      </c>
      <c r="P110" s="32" t="e">
        <f>#REF!+P112</f>
        <v>#REF!</v>
      </c>
      <c r="Q110" s="32" t="e">
        <f>#REF!+Q112</f>
        <v>#REF!</v>
      </c>
      <c r="R110" s="32" t="e">
        <f>#REF!+R112</f>
        <v>#REF!</v>
      </c>
      <c r="S110" s="32" t="e">
        <f>#REF!+S112</f>
        <v>#REF!</v>
      </c>
      <c r="T110" s="32" t="e">
        <f>#REF!+T112</f>
        <v>#REF!</v>
      </c>
      <c r="U110" s="32" t="e">
        <f>#REF!+U112</f>
        <v>#REF!</v>
      </c>
      <c r="V110" s="32" t="e">
        <f>#REF!+V112</f>
        <v>#REF!</v>
      </c>
      <c r="W110" s="32" t="e">
        <f>#REF!+W112</f>
        <v>#REF!</v>
      </c>
      <c r="X110" s="70" t="e">
        <f>#REF!+X112</f>
        <v>#REF!</v>
      </c>
      <c r="Y110" s="59" t="e">
        <f>X110/G110*100</f>
        <v>#REF!</v>
      </c>
    </row>
    <row r="111" spans="1:25" ht="50.25" customHeight="1" outlineLevel="6" thickBot="1">
      <c r="A111" s="99" t="s">
        <v>209</v>
      </c>
      <c r="B111" s="165">
        <v>951</v>
      </c>
      <c r="C111" s="166" t="s">
        <v>67</v>
      </c>
      <c r="D111" s="166" t="s">
        <v>258</v>
      </c>
      <c r="E111" s="166" t="s">
        <v>89</v>
      </c>
      <c r="F111" s="166"/>
      <c r="G111" s="167">
        <v>2.2</v>
      </c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70"/>
      <c r="Y111" s="59"/>
    </row>
    <row r="112" spans="1:25" ht="16.5" customHeight="1" outlineLevel="4" thickBot="1">
      <c r="A112" s="164" t="s">
        <v>110</v>
      </c>
      <c r="B112" s="165">
        <v>951</v>
      </c>
      <c r="C112" s="166" t="s">
        <v>67</v>
      </c>
      <c r="D112" s="166" t="s">
        <v>258</v>
      </c>
      <c r="E112" s="166" t="s">
        <v>228</v>
      </c>
      <c r="F112" s="166"/>
      <c r="G112" s="167">
        <f>124.27056+50</f>
        <v>174.27056</v>
      </c>
      <c r="H112" s="34">
        <f aca="true" t="shared" si="19" ref="H112:W112">H125</f>
        <v>0</v>
      </c>
      <c r="I112" s="34">
        <f t="shared" si="19"/>
        <v>0</v>
      </c>
      <c r="J112" s="34">
        <f t="shared" si="19"/>
        <v>0</v>
      </c>
      <c r="K112" s="34">
        <f t="shared" si="19"/>
        <v>0</v>
      </c>
      <c r="L112" s="34">
        <f t="shared" si="19"/>
        <v>0</v>
      </c>
      <c r="M112" s="34">
        <f t="shared" si="19"/>
        <v>0</v>
      </c>
      <c r="N112" s="34">
        <f t="shared" si="19"/>
        <v>0</v>
      </c>
      <c r="O112" s="34">
        <f t="shared" si="19"/>
        <v>0</v>
      </c>
      <c r="P112" s="34">
        <f t="shared" si="19"/>
        <v>0</v>
      </c>
      <c r="Q112" s="34">
        <f t="shared" si="19"/>
        <v>0</v>
      </c>
      <c r="R112" s="34">
        <f t="shared" si="19"/>
        <v>0</v>
      </c>
      <c r="S112" s="34">
        <f t="shared" si="19"/>
        <v>0</v>
      </c>
      <c r="T112" s="34">
        <f t="shared" si="19"/>
        <v>0</v>
      </c>
      <c r="U112" s="34">
        <f t="shared" si="19"/>
        <v>0</v>
      </c>
      <c r="V112" s="34">
        <f t="shared" si="19"/>
        <v>0</v>
      </c>
      <c r="W112" s="34">
        <f t="shared" si="19"/>
        <v>0</v>
      </c>
      <c r="X112" s="64">
        <f>X125</f>
        <v>1067.9833</v>
      </c>
      <c r="Y112" s="59">
        <f>X112/G112*100</f>
        <v>612.8305894007572</v>
      </c>
    </row>
    <row r="113" spans="1:25" ht="16.5" customHeight="1" outlineLevel="4" thickBot="1">
      <c r="A113" s="164" t="s">
        <v>363</v>
      </c>
      <c r="B113" s="165">
        <v>951</v>
      </c>
      <c r="C113" s="166" t="s">
        <v>67</v>
      </c>
      <c r="D113" s="166" t="s">
        <v>258</v>
      </c>
      <c r="E113" s="166" t="s">
        <v>362</v>
      </c>
      <c r="F113" s="166"/>
      <c r="G113" s="167">
        <f>398.72244</f>
        <v>398.72244</v>
      </c>
      <c r="H113" s="55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81"/>
      <c r="Y113" s="59"/>
    </row>
    <row r="114" spans="1:25" ht="48" customHeight="1" outlineLevel="4" thickBot="1">
      <c r="A114" s="94" t="s">
        <v>200</v>
      </c>
      <c r="B114" s="90">
        <v>951</v>
      </c>
      <c r="C114" s="91" t="s">
        <v>67</v>
      </c>
      <c r="D114" s="91" t="s">
        <v>265</v>
      </c>
      <c r="E114" s="91" t="s">
        <v>5</v>
      </c>
      <c r="F114" s="91"/>
      <c r="G114" s="16">
        <f>G115+G117</f>
        <v>0</v>
      </c>
      <c r="H114" s="55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81"/>
      <c r="Y114" s="59"/>
    </row>
    <row r="115" spans="1:25" ht="15.75" customHeight="1" outlineLevel="4" thickBot="1">
      <c r="A115" s="5" t="s">
        <v>100</v>
      </c>
      <c r="B115" s="21">
        <v>951</v>
      </c>
      <c r="C115" s="6" t="s">
        <v>67</v>
      </c>
      <c r="D115" s="6" t="s">
        <v>265</v>
      </c>
      <c r="E115" s="6" t="s">
        <v>95</v>
      </c>
      <c r="F115" s="6"/>
      <c r="G115" s="7">
        <f>G116</f>
        <v>0</v>
      </c>
      <c r="H115" s="55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81"/>
      <c r="Y115" s="59"/>
    </row>
    <row r="116" spans="1:25" ht="15.75" customHeight="1" outlineLevel="4" thickBot="1">
      <c r="A116" s="88" t="s">
        <v>101</v>
      </c>
      <c r="B116" s="92">
        <v>951</v>
      </c>
      <c r="C116" s="93" t="s">
        <v>67</v>
      </c>
      <c r="D116" s="93" t="s">
        <v>265</v>
      </c>
      <c r="E116" s="93" t="s">
        <v>96</v>
      </c>
      <c r="F116" s="93"/>
      <c r="G116" s="98">
        <v>0</v>
      </c>
      <c r="H116" s="55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81"/>
      <c r="Y116" s="59"/>
    </row>
    <row r="117" spans="1:25" ht="15.75" customHeight="1" outlineLevel="4" thickBot="1">
      <c r="A117" s="5" t="s">
        <v>102</v>
      </c>
      <c r="B117" s="21">
        <v>951</v>
      </c>
      <c r="C117" s="6" t="s">
        <v>67</v>
      </c>
      <c r="D117" s="6" t="s">
        <v>265</v>
      </c>
      <c r="E117" s="6" t="s">
        <v>97</v>
      </c>
      <c r="F117" s="6"/>
      <c r="G117" s="7">
        <f>G118</f>
        <v>0</v>
      </c>
      <c r="H117" s="55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81"/>
      <c r="Y117" s="59"/>
    </row>
    <row r="118" spans="1:25" ht="15.75" customHeight="1" outlineLevel="4" thickBot="1">
      <c r="A118" s="88" t="s">
        <v>104</v>
      </c>
      <c r="B118" s="92">
        <v>951</v>
      </c>
      <c r="C118" s="93" t="s">
        <v>67</v>
      </c>
      <c r="D118" s="93" t="s">
        <v>265</v>
      </c>
      <c r="E118" s="93" t="s">
        <v>99</v>
      </c>
      <c r="F118" s="93"/>
      <c r="G118" s="98">
        <v>0</v>
      </c>
      <c r="H118" s="55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81"/>
      <c r="Y118" s="59"/>
    </row>
    <row r="119" spans="1:25" ht="47.25" customHeight="1" outlineLevel="4" thickBot="1">
      <c r="A119" s="94" t="s">
        <v>240</v>
      </c>
      <c r="B119" s="90">
        <v>951</v>
      </c>
      <c r="C119" s="91" t="s">
        <v>67</v>
      </c>
      <c r="D119" s="91" t="s">
        <v>266</v>
      </c>
      <c r="E119" s="91" t="s">
        <v>5</v>
      </c>
      <c r="F119" s="91"/>
      <c r="G119" s="145">
        <f>G120</f>
        <v>0</v>
      </c>
      <c r="H119" s="55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81"/>
      <c r="Y119" s="59"/>
    </row>
    <row r="120" spans="1:25" ht="15.75" customHeight="1" outlineLevel="4" thickBot="1">
      <c r="A120" s="5" t="s">
        <v>100</v>
      </c>
      <c r="B120" s="21">
        <v>951</v>
      </c>
      <c r="C120" s="6" t="s">
        <v>67</v>
      </c>
      <c r="D120" s="6" t="s">
        <v>266</v>
      </c>
      <c r="E120" s="6" t="s">
        <v>95</v>
      </c>
      <c r="F120" s="6"/>
      <c r="G120" s="149">
        <f>G121</f>
        <v>0</v>
      </c>
      <c r="H120" s="55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81"/>
      <c r="Y120" s="59"/>
    </row>
    <row r="121" spans="1:25" ht="15.75" customHeight="1" outlineLevel="4" thickBot="1">
      <c r="A121" s="88" t="s">
        <v>101</v>
      </c>
      <c r="B121" s="92">
        <v>951</v>
      </c>
      <c r="C121" s="93" t="s">
        <v>67</v>
      </c>
      <c r="D121" s="93" t="s">
        <v>266</v>
      </c>
      <c r="E121" s="93" t="s">
        <v>96</v>
      </c>
      <c r="F121" s="93"/>
      <c r="G121" s="144">
        <v>0</v>
      </c>
      <c r="H121" s="55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81"/>
      <c r="Y121" s="59"/>
    </row>
    <row r="122" spans="1:25" ht="33.75" customHeight="1" outlineLevel="4" thickBot="1">
      <c r="A122" s="94" t="s">
        <v>142</v>
      </c>
      <c r="B122" s="90">
        <v>951</v>
      </c>
      <c r="C122" s="91" t="s">
        <v>67</v>
      </c>
      <c r="D122" s="91" t="s">
        <v>267</v>
      </c>
      <c r="E122" s="91" t="s">
        <v>5</v>
      </c>
      <c r="F122" s="91"/>
      <c r="G122" s="16">
        <f>G123+G127+G129</f>
        <v>23783.74482</v>
      </c>
      <c r="H122" s="55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81"/>
      <c r="Y122" s="59"/>
    </row>
    <row r="123" spans="1:25" ht="15.75" customHeight="1" outlineLevel="4" thickBot="1">
      <c r="A123" s="5" t="s">
        <v>112</v>
      </c>
      <c r="B123" s="21">
        <v>951</v>
      </c>
      <c r="C123" s="6" t="s">
        <v>67</v>
      </c>
      <c r="D123" s="6" t="s">
        <v>267</v>
      </c>
      <c r="E123" s="6" t="s">
        <v>111</v>
      </c>
      <c r="F123" s="6"/>
      <c r="G123" s="7">
        <f>G124+G125+G126</f>
        <v>14340.38</v>
      </c>
      <c r="H123" s="55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81"/>
      <c r="Y123" s="59"/>
    </row>
    <row r="124" spans="1:25" ht="15.75" customHeight="1" outlineLevel="4" thickBot="1">
      <c r="A124" s="88" t="s">
        <v>248</v>
      </c>
      <c r="B124" s="92">
        <v>951</v>
      </c>
      <c r="C124" s="93" t="s">
        <v>67</v>
      </c>
      <c r="D124" s="93" t="s">
        <v>267</v>
      </c>
      <c r="E124" s="93" t="s">
        <v>113</v>
      </c>
      <c r="F124" s="93"/>
      <c r="G124" s="98">
        <v>10737.31</v>
      </c>
      <c r="H124" s="55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81"/>
      <c r="Y124" s="59"/>
    </row>
    <row r="125" spans="1:25" ht="32.25" outlineLevel="5" thickBot="1">
      <c r="A125" s="88" t="s">
        <v>250</v>
      </c>
      <c r="B125" s="92">
        <v>951</v>
      </c>
      <c r="C125" s="93" t="s">
        <v>67</v>
      </c>
      <c r="D125" s="93" t="s">
        <v>267</v>
      </c>
      <c r="E125" s="93" t="s">
        <v>114</v>
      </c>
      <c r="F125" s="93"/>
      <c r="G125" s="98">
        <v>0</v>
      </c>
      <c r="H125" s="26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44"/>
      <c r="X125" s="65">
        <v>1067.9833</v>
      </c>
      <c r="Y125" s="59">
        <f>X125/G122*100</f>
        <v>4.490391685929635</v>
      </c>
    </row>
    <row r="126" spans="1:25" ht="18.75" customHeight="1" outlineLevel="6" thickBot="1">
      <c r="A126" s="88" t="s">
        <v>246</v>
      </c>
      <c r="B126" s="92">
        <v>951</v>
      </c>
      <c r="C126" s="93" t="s">
        <v>67</v>
      </c>
      <c r="D126" s="93" t="s">
        <v>267</v>
      </c>
      <c r="E126" s="93" t="s">
        <v>247</v>
      </c>
      <c r="F126" s="93"/>
      <c r="G126" s="98">
        <v>3603.07</v>
      </c>
      <c r="H126" s="32" t="e">
        <f aca="true" t="shared" si="20" ref="H126:W126">H127</f>
        <v>#REF!</v>
      </c>
      <c r="I126" s="32" t="e">
        <f t="shared" si="20"/>
        <v>#REF!</v>
      </c>
      <c r="J126" s="32" t="e">
        <f t="shared" si="20"/>
        <v>#REF!</v>
      </c>
      <c r="K126" s="32" t="e">
        <f t="shared" si="20"/>
        <v>#REF!</v>
      </c>
      <c r="L126" s="32" t="e">
        <f t="shared" si="20"/>
        <v>#REF!</v>
      </c>
      <c r="M126" s="32" t="e">
        <f t="shared" si="20"/>
        <v>#REF!</v>
      </c>
      <c r="N126" s="32" t="e">
        <f t="shared" si="20"/>
        <v>#REF!</v>
      </c>
      <c r="O126" s="32" t="e">
        <f t="shared" si="20"/>
        <v>#REF!</v>
      </c>
      <c r="P126" s="32" t="e">
        <f t="shared" si="20"/>
        <v>#REF!</v>
      </c>
      <c r="Q126" s="32" t="e">
        <f t="shared" si="20"/>
        <v>#REF!</v>
      </c>
      <c r="R126" s="32" t="e">
        <f t="shared" si="20"/>
        <v>#REF!</v>
      </c>
      <c r="S126" s="32" t="e">
        <f t="shared" si="20"/>
        <v>#REF!</v>
      </c>
      <c r="T126" s="32" t="e">
        <f t="shared" si="20"/>
        <v>#REF!</v>
      </c>
      <c r="U126" s="32" t="e">
        <f t="shared" si="20"/>
        <v>#REF!</v>
      </c>
      <c r="V126" s="32" t="e">
        <f t="shared" si="20"/>
        <v>#REF!</v>
      </c>
      <c r="W126" s="32" t="e">
        <f t="shared" si="20"/>
        <v>#REF!</v>
      </c>
      <c r="X126" s="67" t="e">
        <f>X127</f>
        <v>#REF!</v>
      </c>
      <c r="Y126" s="59" t="e">
        <f>X126/G123*100</f>
        <v>#REF!</v>
      </c>
    </row>
    <row r="127" spans="1:25" ht="32.25" outlineLevel="6" thickBot="1">
      <c r="A127" s="5" t="s">
        <v>100</v>
      </c>
      <c r="B127" s="21">
        <v>951</v>
      </c>
      <c r="C127" s="6" t="s">
        <v>67</v>
      </c>
      <c r="D127" s="6" t="s">
        <v>267</v>
      </c>
      <c r="E127" s="6" t="s">
        <v>95</v>
      </c>
      <c r="F127" s="6"/>
      <c r="G127" s="7">
        <f>G128</f>
        <v>9075.36482</v>
      </c>
      <c r="H127" s="35" t="e">
        <f>#REF!</f>
        <v>#REF!</v>
      </c>
      <c r="I127" s="35" t="e">
        <f>#REF!</f>
        <v>#REF!</v>
      </c>
      <c r="J127" s="35" t="e">
        <f>#REF!</f>
        <v>#REF!</v>
      </c>
      <c r="K127" s="35" t="e">
        <f>#REF!</f>
        <v>#REF!</v>
      </c>
      <c r="L127" s="35" t="e">
        <f>#REF!</f>
        <v>#REF!</v>
      </c>
      <c r="M127" s="35" t="e">
        <f>#REF!</f>
        <v>#REF!</v>
      </c>
      <c r="N127" s="35" t="e">
        <f>#REF!</f>
        <v>#REF!</v>
      </c>
      <c r="O127" s="35" t="e">
        <f>#REF!</f>
        <v>#REF!</v>
      </c>
      <c r="P127" s="35" t="e">
        <f>#REF!</f>
        <v>#REF!</v>
      </c>
      <c r="Q127" s="35" t="e">
        <f>#REF!</f>
        <v>#REF!</v>
      </c>
      <c r="R127" s="35" t="e">
        <f>#REF!</f>
        <v>#REF!</v>
      </c>
      <c r="S127" s="35" t="e">
        <f>#REF!</f>
        <v>#REF!</v>
      </c>
      <c r="T127" s="35" t="e">
        <f>#REF!</f>
        <v>#REF!</v>
      </c>
      <c r="U127" s="35" t="e">
        <f>#REF!</f>
        <v>#REF!</v>
      </c>
      <c r="V127" s="35" t="e">
        <f>#REF!</f>
        <v>#REF!</v>
      </c>
      <c r="W127" s="35" t="e">
        <f>#REF!</f>
        <v>#REF!</v>
      </c>
      <c r="X127" s="71" t="e">
        <f>#REF!</f>
        <v>#REF!</v>
      </c>
      <c r="Y127" s="59" t="e">
        <f>X127/G124*100</f>
        <v>#REF!</v>
      </c>
    </row>
    <row r="128" spans="1:25" ht="32.25" outlineLevel="6" thickBot="1">
      <c r="A128" s="88" t="s">
        <v>101</v>
      </c>
      <c r="B128" s="92">
        <v>951</v>
      </c>
      <c r="C128" s="93" t="s">
        <v>67</v>
      </c>
      <c r="D128" s="93" t="s">
        <v>267</v>
      </c>
      <c r="E128" s="93" t="s">
        <v>96</v>
      </c>
      <c r="F128" s="93"/>
      <c r="G128" s="98">
        <v>9075.36482</v>
      </c>
      <c r="H128" s="86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75"/>
      <c r="Y128" s="59"/>
    </row>
    <row r="129" spans="1:25" ht="16.5" outlineLevel="6" thickBot="1">
      <c r="A129" s="5" t="s">
        <v>102</v>
      </c>
      <c r="B129" s="21">
        <v>951</v>
      </c>
      <c r="C129" s="6" t="s">
        <v>67</v>
      </c>
      <c r="D129" s="6" t="s">
        <v>267</v>
      </c>
      <c r="E129" s="6" t="s">
        <v>97</v>
      </c>
      <c r="F129" s="6"/>
      <c r="G129" s="7">
        <f>G130+G131</f>
        <v>368</v>
      </c>
      <c r="H129" s="86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75"/>
      <c r="Y129" s="59"/>
    </row>
    <row r="130" spans="1:25" ht="32.25" outlineLevel="6" thickBot="1">
      <c r="A130" s="88" t="s">
        <v>103</v>
      </c>
      <c r="B130" s="92">
        <v>951</v>
      </c>
      <c r="C130" s="93" t="s">
        <v>67</v>
      </c>
      <c r="D130" s="93" t="s">
        <v>267</v>
      </c>
      <c r="E130" s="93" t="s">
        <v>98</v>
      </c>
      <c r="F130" s="93"/>
      <c r="G130" s="98">
        <v>324</v>
      </c>
      <c r="H130" s="86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75"/>
      <c r="Y130" s="59"/>
    </row>
    <row r="131" spans="1:25" ht="16.5" outlineLevel="6" thickBot="1">
      <c r="A131" s="88" t="s">
        <v>104</v>
      </c>
      <c r="B131" s="92">
        <v>951</v>
      </c>
      <c r="C131" s="93" t="s">
        <v>67</v>
      </c>
      <c r="D131" s="93" t="s">
        <v>267</v>
      </c>
      <c r="E131" s="93" t="s">
        <v>99</v>
      </c>
      <c r="F131" s="93"/>
      <c r="G131" s="98">
        <v>44</v>
      </c>
      <c r="H131" s="86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75"/>
      <c r="Y131" s="59"/>
    </row>
    <row r="132" spans="1:25" ht="32.25" outlineLevel="6" thickBot="1">
      <c r="A132" s="114" t="s">
        <v>143</v>
      </c>
      <c r="B132" s="90">
        <v>951</v>
      </c>
      <c r="C132" s="91" t="s">
        <v>67</v>
      </c>
      <c r="D132" s="91" t="s">
        <v>268</v>
      </c>
      <c r="E132" s="91" t="s">
        <v>5</v>
      </c>
      <c r="F132" s="91"/>
      <c r="G132" s="16">
        <f>G133+G137</f>
        <v>1003.4</v>
      </c>
      <c r="H132" s="86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75"/>
      <c r="Y132" s="59"/>
    </row>
    <row r="133" spans="1:25" ht="32.25" outlineLevel="6" thickBot="1">
      <c r="A133" s="5" t="s">
        <v>94</v>
      </c>
      <c r="B133" s="21">
        <v>951</v>
      </c>
      <c r="C133" s="6" t="s">
        <v>67</v>
      </c>
      <c r="D133" s="6" t="s">
        <v>268</v>
      </c>
      <c r="E133" s="6" t="s">
        <v>91</v>
      </c>
      <c r="F133" s="6"/>
      <c r="G133" s="7">
        <f>G134+G135+G136</f>
        <v>888.62349</v>
      </c>
      <c r="H133" s="86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75"/>
      <c r="Y133" s="59"/>
    </row>
    <row r="134" spans="1:25" ht="32.25" outlineLevel="6" thickBot="1">
      <c r="A134" s="88" t="s">
        <v>249</v>
      </c>
      <c r="B134" s="92">
        <v>951</v>
      </c>
      <c r="C134" s="93" t="s">
        <v>67</v>
      </c>
      <c r="D134" s="93" t="s">
        <v>268</v>
      </c>
      <c r="E134" s="93" t="s">
        <v>92</v>
      </c>
      <c r="F134" s="93"/>
      <c r="G134" s="98">
        <v>685.70606</v>
      </c>
      <c r="H134" s="86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75"/>
      <c r="Y134" s="59"/>
    </row>
    <row r="135" spans="1:25" ht="48" outlineLevel="6" thickBot="1">
      <c r="A135" s="88" t="s">
        <v>251</v>
      </c>
      <c r="B135" s="92">
        <v>951</v>
      </c>
      <c r="C135" s="93" t="s">
        <v>67</v>
      </c>
      <c r="D135" s="93" t="s">
        <v>268</v>
      </c>
      <c r="E135" s="93" t="s">
        <v>93</v>
      </c>
      <c r="F135" s="93"/>
      <c r="G135" s="98">
        <v>0</v>
      </c>
      <c r="H135" s="86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75"/>
      <c r="Y135" s="59"/>
    </row>
    <row r="136" spans="1:25" ht="48" outlineLevel="6" thickBot="1">
      <c r="A136" s="88" t="s">
        <v>244</v>
      </c>
      <c r="B136" s="92">
        <v>951</v>
      </c>
      <c r="C136" s="93" t="s">
        <v>67</v>
      </c>
      <c r="D136" s="93" t="s">
        <v>268</v>
      </c>
      <c r="E136" s="93" t="s">
        <v>245</v>
      </c>
      <c r="F136" s="93"/>
      <c r="G136" s="98">
        <v>202.91743</v>
      </c>
      <c r="H136" s="86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75"/>
      <c r="Y136" s="59"/>
    </row>
    <row r="137" spans="1:25" ht="32.25" outlineLevel="6" thickBot="1">
      <c r="A137" s="5" t="s">
        <v>100</v>
      </c>
      <c r="B137" s="21">
        <v>951</v>
      </c>
      <c r="C137" s="6" t="s">
        <v>67</v>
      </c>
      <c r="D137" s="6" t="s">
        <v>268</v>
      </c>
      <c r="E137" s="6" t="s">
        <v>95</v>
      </c>
      <c r="F137" s="6"/>
      <c r="G137" s="7">
        <f>G138</f>
        <v>114.77651</v>
      </c>
      <c r="H137" s="86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75"/>
      <c r="Y137" s="59"/>
    </row>
    <row r="138" spans="1:25" ht="32.25" outlineLevel="6" thickBot="1">
      <c r="A138" s="88" t="s">
        <v>101</v>
      </c>
      <c r="B138" s="92">
        <v>951</v>
      </c>
      <c r="C138" s="93" t="s">
        <v>67</v>
      </c>
      <c r="D138" s="93" t="s">
        <v>269</v>
      </c>
      <c r="E138" s="93" t="s">
        <v>96</v>
      </c>
      <c r="F138" s="93"/>
      <c r="G138" s="98">
        <v>114.77651</v>
      </c>
      <c r="H138" s="86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75"/>
      <c r="Y138" s="59"/>
    </row>
    <row r="139" spans="1:25" ht="32.25" outlineLevel="6" thickBot="1">
      <c r="A139" s="114" t="s">
        <v>144</v>
      </c>
      <c r="B139" s="90">
        <v>951</v>
      </c>
      <c r="C139" s="91" t="s">
        <v>67</v>
      </c>
      <c r="D139" s="91" t="s">
        <v>269</v>
      </c>
      <c r="E139" s="91" t="s">
        <v>5</v>
      </c>
      <c r="F139" s="91"/>
      <c r="G139" s="16">
        <f>G140+G144</f>
        <v>538</v>
      </c>
      <c r="H139" s="86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75"/>
      <c r="Y139" s="59"/>
    </row>
    <row r="140" spans="1:25" ht="32.25" outlineLevel="6" thickBot="1">
      <c r="A140" s="5" t="s">
        <v>94</v>
      </c>
      <c r="B140" s="21">
        <v>951</v>
      </c>
      <c r="C140" s="6" t="s">
        <v>67</v>
      </c>
      <c r="D140" s="6" t="s">
        <v>269</v>
      </c>
      <c r="E140" s="6" t="s">
        <v>91</v>
      </c>
      <c r="F140" s="6"/>
      <c r="G140" s="7">
        <f>G141+G142+G143</f>
        <v>466.076</v>
      </c>
      <c r="H140" s="86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75"/>
      <c r="Y140" s="59"/>
    </row>
    <row r="141" spans="1:25" ht="32.25" outlineLevel="6" thickBot="1">
      <c r="A141" s="88" t="s">
        <v>249</v>
      </c>
      <c r="B141" s="92">
        <v>951</v>
      </c>
      <c r="C141" s="93" t="s">
        <v>67</v>
      </c>
      <c r="D141" s="93" t="s">
        <v>269</v>
      </c>
      <c r="E141" s="93" t="s">
        <v>92</v>
      </c>
      <c r="F141" s="93"/>
      <c r="G141" s="98">
        <v>358.897</v>
      </c>
      <c r="H141" s="86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75"/>
      <c r="Y141" s="59"/>
    </row>
    <row r="142" spans="1:25" ht="48" outlineLevel="6" thickBot="1">
      <c r="A142" s="88" t="s">
        <v>251</v>
      </c>
      <c r="B142" s="92">
        <v>951</v>
      </c>
      <c r="C142" s="93" t="s">
        <v>67</v>
      </c>
      <c r="D142" s="93" t="s">
        <v>269</v>
      </c>
      <c r="E142" s="93" t="s">
        <v>93</v>
      </c>
      <c r="F142" s="93"/>
      <c r="G142" s="98">
        <v>0</v>
      </c>
      <c r="H142" s="86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75"/>
      <c r="Y142" s="59"/>
    </row>
    <row r="143" spans="1:25" ht="48" outlineLevel="6" thickBot="1">
      <c r="A143" s="88" t="s">
        <v>244</v>
      </c>
      <c r="B143" s="92">
        <v>951</v>
      </c>
      <c r="C143" s="93" t="s">
        <v>67</v>
      </c>
      <c r="D143" s="93" t="s">
        <v>269</v>
      </c>
      <c r="E143" s="93" t="s">
        <v>245</v>
      </c>
      <c r="F143" s="93"/>
      <c r="G143" s="98">
        <v>107.179</v>
      </c>
      <c r="H143" s="86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75"/>
      <c r="Y143" s="59"/>
    </row>
    <row r="144" spans="1:25" ht="32.25" outlineLevel="6" thickBot="1">
      <c r="A144" s="5" t="s">
        <v>100</v>
      </c>
      <c r="B144" s="21">
        <v>951</v>
      </c>
      <c r="C144" s="6" t="s">
        <v>67</v>
      </c>
      <c r="D144" s="6" t="s">
        <v>269</v>
      </c>
      <c r="E144" s="6" t="s">
        <v>95</v>
      </c>
      <c r="F144" s="6"/>
      <c r="G144" s="7">
        <f>G145</f>
        <v>71.924</v>
      </c>
      <c r="H144" s="86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75"/>
      <c r="Y144" s="59"/>
    </row>
    <row r="145" spans="1:25" ht="32.25" outlineLevel="6" thickBot="1">
      <c r="A145" s="88" t="s">
        <v>101</v>
      </c>
      <c r="B145" s="92">
        <v>951</v>
      </c>
      <c r="C145" s="93" t="s">
        <v>67</v>
      </c>
      <c r="D145" s="93" t="s">
        <v>269</v>
      </c>
      <c r="E145" s="93" t="s">
        <v>96</v>
      </c>
      <c r="F145" s="93"/>
      <c r="G145" s="98">
        <v>71.924</v>
      </c>
      <c r="H145" s="86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75"/>
      <c r="Y145" s="59"/>
    </row>
    <row r="146" spans="1:25" ht="32.25" outlineLevel="6" thickBot="1">
      <c r="A146" s="114" t="s">
        <v>145</v>
      </c>
      <c r="B146" s="90">
        <v>951</v>
      </c>
      <c r="C146" s="91" t="s">
        <v>67</v>
      </c>
      <c r="D146" s="91" t="s">
        <v>270</v>
      </c>
      <c r="E146" s="91" t="s">
        <v>5</v>
      </c>
      <c r="F146" s="91"/>
      <c r="G146" s="16">
        <f>G147+G150</f>
        <v>652</v>
      </c>
      <c r="H146" s="32">
        <f aca="true" t="shared" si="21" ref="H146:W146">H147</f>
        <v>0</v>
      </c>
      <c r="I146" s="32">
        <f t="shared" si="21"/>
        <v>0</v>
      </c>
      <c r="J146" s="32">
        <f t="shared" si="21"/>
        <v>0</v>
      </c>
      <c r="K146" s="32">
        <f t="shared" si="21"/>
        <v>0</v>
      </c>
      <c r="L146" s="32">
        <f t="shared" si="21"/>
        <v>0</v>
      </c>
      <c r="M146" s="32">
        <f t="shared" si="21"/>
        <v>0</v>
      </c>
      <c r="N146" s="32">
        <f t="shared" si="21"/>
        <v>0</v>
      </c>
      <c r="O146" s="32">
        <f t="shared" si="21"/>
        <v>0</v>
      </c>
      <c r="P146" s="32">
        <f t="shared" si="21"/>
        <v>0</v>
      </c>
      <c r="Q146" s="32">
        <f t="shared" si="21"/>
        <v>0</v>
      </c>
      <c r="R146" s="32">
        <f t="shared" si="21"/>
        <v>0</v>
      </c>
      <c r="S146" s="32">
        <f t="shared" si="21"/>
        <v>0</v>
      </c>
      <c r="T146" s="32">
        <f t="shared" si="21"/>
        <v>0</v>
      </c>
      <c r="U146" s="32">
        <f t="shared" si="21"/>
        <v>0</v>
      </c>
      <c r="V146" s="32">
        <f t="shared" si="21"/>
        <v>0</v>
      </c>
      <c r="W146" s="32">
        <f t="shared" si="21"/>
        <v>0</v>
      </c>
      <c r="X146" s="67">
        <f>X147</f>
        <v>332.248</v>
      </c>
      <c r="Y146" s="59">
        <f>X146/G141*100</f>
        <v>92.57474985859453</v>
      </c>
    </row>
    <row r="147" spans="1:25" ht="32.25" outlineLevel="6" thickBot="1">
      <c r="A147" s="5" t="s">
        <v>94</v>
      </c>
      <c r="B147" s="21">
        <v>951</v>
      </c>
      <c r="C147" s="6" t="s">
        <v>67</v>
      </c>
      <c r="D147" s="6" t="s">
        <v>270</v>
      </c>
      <c r="E147" s="6" t="s">
        <v>91</v>
      </c>
      <c r="F147" s="6"/>
      <c r="G147" s="7">
        <f>G148+G149</f>
        <v>477.23711000000003</v>
      </c>
      <c r="H147" s="27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45"/>
      <c r="X147" s="65">
        <v>332.248</v>
      </c>
      <c r="Y147" s="59" t="e">
        <f>X147/G142*100</f>
        <v>#DIV/0!</v>
      </c>
    </row>
    <row r="148" spans="1:25" ht="32.25" outlineLevel="6" thickBot="1">
      <c r="A148" s="88" t="s">
        <v>249</v>
      </c>
      <c r="B148" s="92">
        <v>951</v>
      </c>
      <c r="C148" s="93" t="s">
        <v>67</v>
      </c>
      <c r="D148" s="93" t="s">
        <v>270</v>
      </c>
      <c r="E148" s="93" t="s">
        <v>92</v>
      </c>
      <c r="F148" s="115"/>
      <c r="G148" s="98">
        <v>370.12821</v>
      </c>
      <c r="H148" s="86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75"/>
      <c r="Y148" s="59"/>
    </row>
    <row r="149" spans="1:25" ht="48" outlineLevel="6" thickBot="1">
      <c r="A149" s="88" t="s">
        <v>244</v>
      </c>
      <c r="B149" s="92">
        <v>951</v>
      </c>
      <c r="C149" s="93" t="s">
        <v>67</v>
      </c>
      <c r="D149" s="93" t="s">
        <v>270</v>
      </c>
      <c r="E149" s="93" t="s">
        <v>245</v>
      </c>
      <c r="F149" s="115"/>
      <c r="G149" s="98">
        <v>107.1089</v>
      </c>
      <c r="H149" s="86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75"/>
      <c r="Y149" s="59"/>
    </row>
    <row r="150" spans="1:25" ht="32.25" outlineLevel="6" thickBot="1">
      <c r="A150" s="5" t="s">
        <v>100</v>
      </c>
      <c r="B150" s="21">
        <v>951</v>
      </c>
      <c r="C150" s="6" t="s">
        <v>67</v>
      </c>
      <c r="D150" s="6" t="s">
        <v>270</v>
      </c>
      <c r="E150" s="6" t="s">
        <v>95</v>
      </c>
      <c r="F150" s="116"/>
      <c r="G150" s="7">
        <f>G151</f>
        <v>174.76289</v>
      </c>
      <c r="H150" s="86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75"/>
      <c r="Y150" s="59"/>
    </row>
    <row r="151" spans="1:25" ht="34.5" customHeight="1" outlineLevel="6" thickBot="1">
      <c r="A151" s="88" t="s">
        <v>101</v>
      </c>
      <c r="B151" s="92">
        <v>951</v>
      </c>
      <c r="C151" s="93" t="s">
        <v>67</v>
      </c>
      <c r="D151" s="93" t="s">
        <v>270</v>
      </c>
      <c r="E151" s="93" t="s">
        <v>96</v>
      </c>
      <c r="F151" s="115"/>
      <c r="G151" s="98">
        <v>174.76289</v>
      </c>
      <c r="H151" s="86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75"/>
      <c r="Y151" s="59"/>
    </row>
    <row r="152" spans="1:25" ht="16.5" outlineLevel="6" thickBot="1">
      <c r="A152" s="13" t="s">
        <v>146</v>
      </c>
      <c r="B152" s="19">
        <v>951</v>
      </c>
      <c r="C152" s="11" t="s">
        <v>67</v>
      </c>
      <c r="D152" s="11" t="s">
        <v>252</v>
      </c>
      <c r="E152" s="11" t="s">
        <v>5</v>
      </c>
      <c r="F152" s="11"/>
      <c r="G152" s="12">
        <f>G160+G167+G153+G171</f>
        <v>11981.0664</v>
      </c>
      <c r="H152" s="86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75"/>
      <c r="Y152" s="59"/>
    </row>
    <row r="153" spans="1:25" ht="48" outlineLevel="6" thickBot="1">
      <c r="A153" s="114" t="s">
        <v>388</v>
      </c>
      <c r="B153" s="90">
        <v>951</v>
      </c>
      <c r="C153" s="107" t="s">
        <v>67</v>
      </c>
      <c r="D153" s="107" t="s">
        <v>271</v>
      </c>
      <c r="E153" s="107" t="s">
        <v>5</v>
      </c>
      <c r="F153" s="107"/>
      <c r="G153" s="123">
        <f>G154+G157</f>
        <v>19.9888</v>
      </c>
      <c r="H153" s="32">
        <f aca="true" t="shared" si="22" ref="H153:W153">H155</f>
        <v>0</v>
      </c>
      <c r="I153" s="32">
        <f t="shared" si="22"/>
        <v>0</v>
      </c>
      <c r="J153" s="32">
        <f t="shared" si="22"/>
        <v>0</v>
      </c>
      <c r="K153" s="32">
        <f t="shared" si="22"/>
        <v>0</v>
      </c>
      <c r="L153" s="32">
        <f t="shared" si="22"/>
        <v>0</v>
      </c>
      <c r="M153" s="32">
        <f t="shared" si="22"/>
        <v>0</v>
      </c>
      <c r="N153" s="32">
        <f t="shared" si="22"/>
        <v>0</v>
      </c>
      <c r="O153" s="32">
        <f t="shared" si="22"/>
        <v>0</v>
      </c>
      <c r="P153" s="32">
        <f t="shared" si="22"/>
        <v>0</v>
      </c>
      <c r="Q153" s="32">
        <f t="shared" si="22"/>
        <v>0</v>
      </c>
      <c r="R153" s="32">
        <f t="shared" si="22"/>
        <v>0</v>
      </c>
      <c r="S153" s="32">
        <f t="shared" si="22"/>
        <v>0</v>
      </c>
      <c r="T153" s="32">
        <f t="shared" si="22"/>
        <v>0</v>
      </c>
      <c r="U153" s="32">
        <f t="shared" si="22"/>
        <v>0</v>
      </c>
      <c r="V153" s="32">
        <f t="shared" si="22"/>
        <v>0</v>
      </c>
      <c r="W153" s="32">
        <f t="shared" si="22"/>
        <v>0</v>
      </c>
      <c r="X153" s="67">
        <f>X155</f>
        <v>330.176</v>
      </c>
      <c r="Y153" s="59">
        <f>X153/G148*100</f>
        <v>89.20584572572838</v>
      </c>
    </row>
    <row r="154" spans="1:25" ht="32.25" outlineLevel="6" thickBot="1">
      <c r="A154" s="5" t="s">
        <v>202</v>
      </c>
      <c r="B154" s="21">
        <v>951</v>
      </c>
      <c r="C154" s="6" t="s">
        <v>67</v>
      </c>
      <c r="D154" s="6" t="s">
        <v>272</v>
      </c>
      <c r="E154" s="6" t="s">
        <v>5</v>
      </c>
      <c r="F154" s="11"/>
      <c r="G154" s="7">
        <f>G155</f>
        <v>0</v>
      </c>
      <c r="H154" s="83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152"/>
      <c r="Y154" s="59"/>
    </row>
    <row r="155" spans="1:25" ht="32.25" outlineLevel="6" thickBot="1">
      <c r="A155" s="88" t="s">
        <v>100</v>
      </c>
      <c r="B155" s="92">
        <v>951</v>
      </c>
      <c r="C155" s="93" t="s">
        <v>67</v>
      </c>
      <c r="D155" s="93" t="s">
        <v>272</v>
      </c>
      <c r="E155" s="93" t="s">
        <v>95</v>
      </c>
      <c r="F155" s="11"/>
      <c r="G155" s="98">
        <f>G156</f>
        <v>0</v>
      </c>
      <c r="H155" s="27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45"/>
      <c r="X155" s="65">
        <v>330.176</v>
      </c>
      <c r="Y155" s="59">
        <f>X155/G150*100</f>
        <v>188.9279812207271</v>
      </c>
    </row>
    <row r="156" spans="1:25" ht="32.25" outlineLevel="6" thickBot="1">
      <c r="A156" s="88" t="s">
        <v>101</v>
      </c>
      <c r="B156" s="92">
        <v>951</v>
      </c>
      <c r="C156" s="93" t="s">
        <v>67</v>
      </c>
      <c r="D156" s="93" t="s">
        <v>272</v>
      </c>
      <c r="E156" s="93" t="s">
        <v>96</v>
      </c>
      <c r="F156" s="11"/>
      <c r="G156" s="98">
        <v>0</v>
      </c>
      <c r="H156" s="86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75"/>
      <c r="Y156" s="59"/>
    </row>
    <row r="157" spans="1:25" ht="48" outlineLevel="6" thickBot="1">
      <c r="A157" s="5" t="s">
        <v>201</v>
      </c>
      <c r="B157" s="21">
        <v>951</v>
      </c>
      <c r="C157" s="6" t="s">
        <v>67</v>
      </c>
      <c r="D157" s="6" t="s">
        <v>273</v>
      </c>
      <c r="E157" s="6" t="s">
        <v>5</v>
      </c>
      <c r="F157" s="11"/>
      <c r="G157" s="7">
        <f>G158</f>
        <v>19.9888</v>
      </c>
      <c r="H157" s="86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75"/>
      <c r="Y157" s="59"/>
    </row>
    <row r="158" spans="1:25" ht="18.75" customHeight="1" outlineLevel="6" thickBot="1">
      <c r="A158" s="88" t="s">
        <v>100</v>
      </c>
      <c r="B158" s="92">
        <v>951</v>
      </c>
      <c r="C158" s="93" t="s">
        <v>67</v>
      </c>
      <c r="D158" s="93" t="s">
        <v>273</v>
      </c>
      <c r="E158" s="93" t="s">
        <v>95</v>
      </c>
      <c r="F158" s="11"/>
      <c r="G158" s="98">
        <f>G159</f>
        <v>19.9888</v>
      </c>
      <c r="H158" s="86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75"/>
      <c r="Y158" s="59"/>
    </row>
    <row r="159" spans="1:25" ht="32.25" outlineLevel="6" thickBot="1">
      <c r="A159" s="88" t="s">
        <v>101</v>
      </c>
      <c r="B159" s="92">
        <v>951</v>
      </c>
      <c r="C159" s="93" t="s">
        <v>67</v>
      </c>
      <c r="D159" s="93" t="s">
        <v>273</v>
      </c>
      <c r="E159" s="93" t="s">
        <v>96</v>
      </c>
      <c r="F159" s="11"/>
      <c r="G159" s="98">
        <v>19.9888</v>
      </c>
      <c r="H159" s="86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75"/>
      <c r="Y159" s="59"/>
    </row>
    <row r="160" spans="1:25" ht="36.75" customHeight="1" outlineLevel="6" thickBot="1">
      <c r="A160" s="94" t="s">
        <v>389</v>
      </c>
      <c r="B160" s="90">
        <v>951</v>
      </c>
      <c r="C160" s="91" t="s">
        <v>67</v>
      </c>
      <c r="D160" s="91" t="s">
        <v>274</v>
      </c>
      <c r="E160" s="91" t="s">
        <v>5</v>
      </c>
      <c r="F160" s="91"/>
      <c r="G160" s="16">
        <f>G161+G164</f>
        <v>39.9776</v>
      </c>
      <c r="H160" s="86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75"/>
      <c r="Y160" s="59"/>
    </row>
    <row r="161" spans="1:25" ht="32.25" outlineLevel="6" thickBot="1">
      <c r="A161" s="5" t="s">
        <v>147</v>
      </c>
      <c r="B161" s="21">
        <v>951</v>
      </c>
      <c r="C161" s="6" t="s">
        <v>67</v>
      </c>
      <c r="D161" s="6" t="s">
        <v>275</v>
      </c>
      <c r="E161" s="6" t="s">
        <v>5</v>
      </c>
      <c r="F161" s="6"/>
      <c r="G161" s="7">
        <f>G162</f>
        <v>0</v>
      </c>
      <c r="H161" s="86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75"/>
      <c r="Y161" s="59"/>
    </row>
    <row r="162" spans="1:25" ht="32.25" outlineLevel="6" thickBot="1">
      <c r="A162" s="88" t="s">
        <v>100</v>
      </c>
      <c r="B162" s="92">
        <v>951</v>
      </c>
      <c r="C162" s="93" t="s">
        <v>67</v>
      </c>
      <c r="D162" s="93" t="s">
        <v>275</v>
      </c>
      <c r="E162" s="93" t="s">
        <v>95</v>
      </c>
      <c r="F162" s="93"/>
      <c r="G162" s="98">
        <f>G163</f>
        <v>0</v>
      </c>
      <c r="H162" s="86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75"/>
      <c r="Y162" s="59"/>
    </row>
    <row r="163" spans="1:25" ht="33" customHeight="1" outlineLevel="6" thickBot="1">
      <c r="A163" s="88" t="s">
        <v>101</v>
      </c>
      <c r="B163" s="92">
        <v>951</v>
      </c>
      <c r="C163" s="93" t="s">
        <v>67</v>
      </c>
      <c r="D163" s="93" t="s">
        <v>275</v>
      </c>
      <c r="E163" s="93" t="s">
        <v>96</v>
      </c>
      <c r="F163" s="93"/>
      <c r="G163" s="98">
        <v>0</v>
      </c>
      <c r="H163" s="86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75"/>
      <c r="Y163" s="59"/>
    </row>
    <row r="164" spans="1:25" ht="32.25" outlineLevel="6" thickBot="1">
      <c r="A164" s="5" t="s">
        <v>148</v>
      </c>
      <c r="B164" s="21">
        <v>951</v>
      </c>
      <c r="C164" s="6" t="s">
        <v>67</v>
      </c>
      <c r="D164" s="6" t="s">
        <v>276</v>
      </c>
      <c r="E164" s="6" t="s">
        <v>5</v>
      </c>
      <c r="F164" s="6"/>
      <c r="G164" s="7">
        <f>G165</f>
        <v>39.9776</v>
      </c>
      <c r="H164" s="86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75"/>
      <c r="Y164" s="59"/>
    </row>
    <row r="165" spans="1:25" ht="32.25" outlineLevel="6" thickBot="1">
      <c r="A165" s="88" t="s">
        <v>100</v>
      </c>
      <c r="B165" s="92">
        <v>951</v>
      </c>
      <c r="C165" s="93" t="s">
        <v>67</v>
      </c>
      <c r="D165" s="93" t="s">
        <v>276</v>
      </c>
      <c r="E165" s="93" t="s">
        <v>95</v>
      </c>
      <c r="F165" s="93"/>
      <c r="G165" s="98">
        <f>G166</f>
        <v>39.9776</v>
      </c>
      <c r="H165" s="86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75"/>
      <c r="Y165" s="59"/>
    </row>
    <row r="166" spans="1:25" ht="32.25" outlineLevel="6" thickBot="1">
      <c r="A166" s="88" t="s">
        <v>101</v>
      </c>
      <c r="B166" s="92">
        <v>951</v>
      </c>
      <c r="C166" s="93" t="s">
        <v>67</v>
      </c>
      <c r="D166" s="93" t="s">
        <v>276</v>
      </c>
      <c r="E166" s="93" t="s">
        <v>96</v>
      </c>
      <c r="F166" s="93"/>
      <c r="G166" s="98">
        <v>39.9776</v>
      </c>
      <c r="H166" s="86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75"/>
      <c r="Y166" s="59"/>
    </row>
    <row r="167" spans="1:25" ht="48" outlineLevel="6" thickBot="1">
      <c r="A167" s="94" t="s">
        <v>390</v>
      </c>
      <c r="B167" s="90">
        <v>951</v>
      </c>
      <c r="C167" s="91" t="s">
        <v>67</v>
      </c>
      <c r="D167" s="91" t="s">
        <v>277</v>
      </c>
      <c r="E167" s="91" t="s">
        <v>5</v>
      </c>
      <c r="F167" s="91"/>
      <c r="G167" s="16">
        <f>G168</f>
        <v>100</v>
      </c>
      <c r="H167" s="86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75"/>
      <c r="Y167" s="59"/>
    </row>
    <row r="168" spans="1:25" ht="48" outlineLevel="6" thickBot="1">
      <c r="A168" s="5" t="s">
        <v>149</v>
      </c>
      <c r="B168" s="21">
        <v>951</v>
      </c>
      <c r="C168" s="6" t="s">
        <v>67</v>
      </c>
      <c r="D168" s="6" t="s">
        <v>278</v>
      </c>
      <c r="E168" s="6" t="s">
        <v>5</v>
      </c>
      <c r="F168" s="6"/>
      <c r="G168" s="7">
        <f>G169</f>
        <v>100</v>
      </c>
      <c r="H168" s="32">
        <f aca="true" t="shared" si="23" ref="H168:W168">H169</f>
        <v>0</v>
      </c>
      <c r="I168" s="32">
        <f t="shared" si="23"/>
        <v>0</v>
      </c>
      <c r="J168" s="32">
        <f t="shared" si="23"/>
        <v>0</v>
      </c>
      <c r="K168" s="32">
        <f t="shared" si="23"/>
        <v>0</v>
      </c>
      <c r="L168" s="32">
        <f t="shared" si="23"/>
        <v>0</v>
      </c>
      <c r="M168" s="32">
        <f t="shared" si="23"/>
        <v>0</v>
      </c>
      <c r="N168" s="32">
        <f t="shared" si="23"/>
        <v>0</v>
      </c>
      <c r="O168" s="32">
        <f t="shared" si="23"/>
        <v>0</v>
      </c>
      <c r="P168" s="32">
        <f t="shared" si="23"/>
        <v>0</v>
      </c>
      <c r="Q168" s="32">
        <f t="shared" si="23"/>
        <v>0</v>
      </c>
      <c r="R168" s="32">
        <f t="shared" si="23"/>
        <v>0</v>
      </c>
      <c r="S168" s="32">
        <f t="shared" si="23"/>
        <v>0</v>
      </c>
      <c r="T168" s="32">
        <f t="shared" si="23"/>
        <v>0</v>
      </c>
      <c r="U168" s="32">
        <f t="shared" si="23"/>
        <v>0</v>
      </c>
      <c r="V168" s="32">
        <f t="shared" si="23"/>
        <v>0</v>
      </c>
      <c r="W168" s="32">
        <f t="shared" si="23"/>
        <v>0</v>
      </c>
      <c r="X168" s="67">
        <f>X169</f>
        <v>409.75398</v>
      </c>
      <c r="Y168" s="59" t="e">
        <f>X168/G162*100</f>
        <v>#DIV/0!</v>
      </c>
    </row>
    <row r="169" spans="1:25" ht="32.25" outlineLevel="6" thickBot="1">
      <c r="A169" s="88" t="s">
        <v>100</v>
      </c>
      <c r="B169" s="92">
        <v>951</v>
      </c>
      <c r="C169" s="93" t="s">
        <v>67</v>
      </c>
      <c r="D169" s="93" t="s">
        <v>278</v>
      </c>
      <c r="E169" s="93" t="s">
        <v>95</v>
      </c>
      <c r="F169" s="93"/>
      <c r="G169" s="98">
        <f>G170</f>
        <v>100</v>
      </c>
      <c r="H169" s="27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45"/>
      <c r="X169" s="65">
        <v>409.75398</v>
      </c>
      <c r="Y169" s="59" t="e">
        <f>X169/G163*100</f>
        <v>#DIV/0!</v>
      </c>
    </row>
    <row r="170" spans="1:25" ht="32.25" outlineLevel="6" thickBot="1">
      <c r="A170" s="88" t="s">
        <v>101</v>
      </c>
      <c r="B170" s="92">
        <v>951</v>
      </c>
      <c r="C170" s="93" t="s">
        <v>67</v>
      </c>
      <c r="D170" s="93" t="s">
        <v>278</v>
      </c>
      <c r="E170" s="93" t="s">
        <v>96</v>
      </c>
      <c r="F170" s="93"/>
      <c r="G170" s="98">
        <v>100</v>
      </c>
      <c r="H170" s="86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75"/>
      <c r="Y170" s="59"/>
    </row>
    <row r="171" spans="1:25" ht="63.75" outlineLevel="6" thickBot="1">
      <c r="A171" s="94" t="s">
        <v>391</v>
      </c>
      <c r="B171" s="90">
        <v>951</v>
      </c>
      <c r="C171" s="91" t="s">
        <v>67</v>
      </c>
      <c r="D171" s="91" t="s">
        <v>417</v>
      </c>
      <c r="E171" s="91" t="s">
        <v>5</v>
      </c>
      <c r="F171" s="91"/>
      <c r="G171" s="145">
        <f>G172+G176+G174+G178</f>
        <v>11821.1</v>
      </c>
      <c r="H171" s="86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75"/>
      <c r="Y171" s="59"/>
    </row>
    <row r="172" spans="1:25" ht="16.5" outlineLevel="6" thickBot="1">
      <c r="A172" s="5" t="s">
        <v>121</v>
      </c>
      <c r="B172" s="21">
        <v>951</v>
      </c>
      <c r="C172" s="6" t="s">
        <v>67</v>
      </c>
      <c r="D172" s="6" t="s">
        <v>357</v>
      </c>
      <c r="E172" s="6" t="s">
        <v>120</v>
      </c>
      <c r="F172" s="6"/>
      <c r="G172" s="149">
        <f>G173</f>
        <v>5752</v>
      </c>
      <c r="H172" s="86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75"/>
      <c r="Y172" s="59"/>
    </row>
    <row r="173" spans="1:25" ht="48" outlineLevel="6" thickBot="1">
      <c r="A173" s="99" t="s">
        <v>209</v>
      </c>
      <c r="B173" s="92">
        <v>951</v>
      </c>
      <c r="C173" s="93" t="s">
        <v>67</v>
      </c>
      <c r="D173" s="93" t="s">
        <v>357</v>
      </c>
      <c r="E173" s="93" t="s">
        <v>89</v>
      </c>
      <c r="F173" s="93"/>
      <c r="G173" s="144">
        <v>5752</v>
      </c>
      <c r="H173" s="86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75"/>
      <c r="Y173" s="59"/>
    </row>
    <row r="174" spans="1:25" ht="16.5" outlineLevel="6" thickBot="1">
      <c r="A174" s="5" t="s">
        <v>121</v>
      </c>
      <c r="B174" s="21">
        <v>951</v>
      </c>
      <c r="C174" s="6" t="s">
        <v>67</v>
      </c>
      <c r="D174" s="6" t="s">
        <v>361</v>
      </c>
      <c r="E174" s="6" t="s">
        <v>120</v>
      </c>
      <c r="F174" s="6"/>
      <c r="G174" s="149">
        <f>G175</f>
        <v>209.915</v>
      </c>
      <c r="H174" s="86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75"/>
      <c r="Y174" s="59"/>
    </row>
    <row r="175" spans="1:25" ht="16.5" outlineLevel="6" thickBot="1">
      <c r="A175" s="96" t="s">
        <v>87</v>
      </c>
      <c r="B175" s="92">
        <v>951</v>
      </c>
      <c r="C175" s="93" t="s">
        <v>67</v>
      </c>
      <c r="D175" s="93" t="s">
        <v>361</v>
      </c>
      <c r="E175" s="93" t="s">
        <v>88</v>
      </c>
      <c r="F175" s="93"/>
      <c r="G175" s="144">
        <v>209.915</v>
      </c>
      <c r="H175" s="86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75"/>
      <c r="Y175" s="59"/>
    </row>
    <row r="176" spans="1:25" ht="16.5" outlineLevel="6" thickBot="1">
      <c r="A176" s="5" t="s">
        <v>121</v>
      </c>
      <c r="B176" s="21">
        <v>951</v>
      </c>
      <c r="C176" s="6" t="s">
        <v>67</v>
      </c>
      <c r="D176" s="6" t="s">
        <v>360</v>
      </c>
      <c r="E176" s="6" t="s">
        <v>120</v>
      </c>
      <c r="F176" s="6"/>
      <c r="G176" s="149">
        <f>G177</f>
        <v>5375.6</v>
      </c>
      <c r="H176" s="40">
        <f aca="true" t="shared" si="24" ref="H176:X176">H177</f>
        <v>0</v>
      </c>
      <c r="I176" s="40">
        <f t="shared" si="24"/>
        <v>0</v>
      </c>
      <c r="J176" s="40">
        <f t="shared" si="24"/>
        <v>0</v>
      </c>
      <c r="K176" s="40">
        <f t="shared" si="24"/>
        <v>0</v>
      </c>
      <c r="L176" s="40">
        <f t="shared" si="24"/>
        <v>0</v>
      </c>
      <c r="M176" s="40">
        <f t="shared" si="24"/>
        <v>0</v>
      </c>
      <c r="N176" s="40">
        <f t="shared" si="24"/>
        <v>0</v>
      </c>
      <c r="O176" s="40">
        <f t="shared" si="24"/>
        <v>0</v>
      </c>
      <c r="P176" s="40">
        <f t="shared" si="24"/>
        <v>0</v>
      </c>
      <c r="Q176" s="40">
        <f t="shared" si="24"/>
        <v>0</v>
      </c>
      <c r="R176" s="40">
        <f t="shared" si="24"/>
        <v>0</v>
      </c>
      <c r="S176" s="40">
        <f t="shared" si="24"/>
        <v>0</v>
      </c>
      <c r="T176" s="40">
        <f t="shared" si="24"/>
        <v>0</v>
      </c>
      <c r="U176" s="40">
        <f t="shared" si="24"/>
        <v>0</v>
      </c>
      <c r="V176" s="40">
        <f t="shared" si="24"/>
        <v>0</v>
      </c>
      <c r="W176" s="40">
        <f t="shared" si="24"/>
        <v>0</v>
      </c>
      <c r="X176" s="72">
        <f t="shared" si="24"/>
        <v>1027.32</v>
      </c>
      <c r="Y176" s="59">
        <f>X176/G168*100</f>
        <v>1027.32</v>
      </c>
    </row>
    <row r="177" spans="1:25" ht="48" outlineLevel="6" thickBot="1">
      <c r="A177" s="99" t="s">
        <v>209</v>
      </c>
      <c r="B177" s="92">
        <v>951</v>
      </c>
      <c r="C177" s="93" t="s">
        <v>67</v>
      </c>
      <c r="D177" s="93" t="s">
        <v>360</v>
      </c>
      <c r="E177" s="93" t="s">
        <v>89</v>
      </c>
      <c r="F177" s="93"/>
      <c r="G177" s="98">
        <v>5375.6</v>
      </c>
      <c r="H177" s="32">
        <f aca="true" t="shared" si="25" ref="H177:X177">H180</f>
        <v>0</v>
      </c>
      <c r="I177" s="32">
        <f t="shared" si="25"/>
        <v>0</v>
      </c>
      <c r="J177" s="32">
        <f t="shared" si="25"/>
        <v>0</v>
      </c>
      <c r="K177" s="32">
        <f t="shared" si="25"/>
        <v>0</v>
      </c>
      <c r="L177" s="32">
        <f t="shared" si="25"/>
        <v>0</v>
      </c>
      <c r="M177" s="32">
        <f t="shared" si="25"/>
        <v>0</v>
      </c>
      <c r="N177" s="32">
        <f t="shared" si="25"/>
        <v>0</v>
      </c>
      <c r="O177" s="32">
        <f t="shared" si="25"/>
        <v>0</v>
      </c>
      <c r="P177" s="32">
        <f t="shared" si="25"/>
        <v>0</v>
      </c>
      <c r="Q177" s="32">
        <f t="shared" si="25"/>
        <v>0</v>
      </c>
      <c r="R177" s="32">
        <f t="shared" si="25"/>
        <v>0</v>
      </c>
      <c r="S177" s="32">
        <f t="shared" si="25"/>
        <v>0</v>
      </c>
      <c r="T177" s="32">
        <f t="shared" si="25"/>
        <v>0</v>
      </c>
      <c r="U177" s="32">
        <f t="shared" si="25"/>
        <v>0</v>
      </c>
      <c r="V177" s="32">
        <f t="shared" si="25"/>
        <v>0</v>
      </c>
      <c r="W177" s="32">
        <f t="shared" si="25"/>
        <v>0</v>
      </c>
      <c r="X177" s="67">
        <f t="shared" si="25"/>
        <v>1027.32</v>
      </c>
      <c r="Y177" s="59">
        <f>X177/G169*100</f>
        <v>1027.32</v>
      </c>
    </row>
    <row r="178" spans="1:25" ht="16.5" outlineLevel="6" thickBot="1">
      <c r="A178" s="5" t="s">
        <v>121</v>
      </c>
      <c r="B178" s="21">
        <v>951</v>
      </c>
      <c r="C178" s="6" t="s">
        <v>67</v>
      </c>
      <c r="D178" s="6" t="s">
        <v>370</v>
      </c>
      <c r="E178" s="6" t="s">
        <v>120</v>
      </c>
      <c r="F178" s="6"/>
      <c r="G178" s="149">
        <f>G179</f>
        <v>483.585</v>
      </c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67"/>
      <c r="Y178" s="59"/>
    </row>
    <row r="179" spans="1:25" ht="16.5" outlineLevel="6" thickBot="1">
      <c r="A179" s="96" t="s">
        <v>87</v>
      </c>
      <c r="B179" s="92">
        <v>951</v>
      </c>
      <c r="C179" s="93" t="s">
        <v>67</v>
      </c>
      <c r="D179" s="93" t="s">
        <v>370</v>
      </c>
      <c r="E179" s="93" t="s">
        <v>88</v>
      </c>
      <c r="F179" s="93"/>
      <c r="G179" s="144">
        <v>483.585</v>
      </c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67"/>
      <c r="Y179" s="59"/>
    </row>
    <row r="180" spans="1:25" ht="16.5" outlineLevel="6" thickBot="1">
      <c r="A180" s="117" t="s">
        <v>150</v>
      </c>
      <c r="B180" s="131">
        <v>951</v>
      </c>
      <c r="C180" s="39" t="s">
        <v>151</v>
      </c>
      <c r="D180" s="39" t="s">
        <v>252</v>
      </c>
      <c r="E180" s="39" t="s">
        <v>5</v>
      </c>
      <c r="F180" s="118"/>
      <c r="G180" s="119">
        <f>G181</f>
        <v>1624</v>
      </c>
      <c r="H180" s="34">
        <f aca="true" t="shared" si="26" ref="H180:X180">H186</f>
        <v>0</v>
      </c>
      <c r="I180" s="34">
        <f t="shared" si="26"/>
        <v>0</v>
      </c>
      <c r="J180" s="34">
        <f t="shared" si="26"/>
        <v>0</v>
      </c>
      <c r="K180" s="34">
        <f t="shared" si="26"/>
        <v>0</v>
      </c>
      <c r="L180" s="34">
        <f t="shared" si="26"/>
        <v>0</v>
      </c>
      <c r="M180" s="34">
        <f t="shared" si="26"/>
        <v>0</v>
      </c>
      <c r="N180" s="34">
        <f t="shared" si="26"/>
        <v>0</v>
      </c>
      <c r="O180" s="34">
        <f t="shared" si="26"/>
        <v>0</v>
      </c>
      <c r="P180" s="34">
        <f t="shared" si="26"/>
        <v>0</v>
      </c>
      <c r="Q180" s="34">
        <f t="shared" si="26"/>
        <v>0</v>
      </c>
      <c r="R180" s="34">
        <f t="shared" si="26"/>
        <v>0</v>
      </c>
      <c r="S180" s="34">
        <f t="shared" si="26"/>
        <v>0</v>
      </c>
      <c r="T180" s="34">
        <f t="shared" si="26"/>
        <v>0</v>
      </c>
      <c r="U180" s="34">
        <f t="shared" si="26"/>
        <v>0</v>
      </c>
      <c r="V180" s="34">
        <f t="shared" si="26"/>
        <v>0</v>
      </c>
      <c r="W180" s="34">
        <f t="shared" si="26"/>
        <v>0</v>
      </c>
      <c r="X180" s="68">
        <f t="shared" si="26"/>
        <v>1027.32</v>
      </c>
      <c r="Y180" s="59">
        <f>X180/G170*100</f>
        <v>1027.32</v>
      </c>
    </row>
    <row r="181" spans="1:25" ht="16.5" outlineLevel="6" thickBot="1">
      <c r="A181" s="30" t="s">
        <v>82</v>
      </c>
      <c r="B181" s="19">
        <v>951</v>
      </c>
      <c r="C181" s="9" t="s">
        <v>83</v>
      </c>
      <c r="D181" s="9" t="s">
        <v>252</v>
      </c>
      <c r="E181" s="9" t="s">
        <v>5</v>
      </c>
      <c r="F181" s="120" t="s">
        <v>5</v>
      </c>
      <c r="G181" s="31">
        <f>G182</f>
        <v>1624</v>
      </c>
      <c r="H181" s="55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82"/>
      <c r="Y181" s="59"/>
    </row>
    <row r="182" spans="1:25" ht="32.25" outlineLevel="6" thickBot="1">
      <c r="A182" s="112" t="s">
        <v>136</v>
      </c>
      <c r="B182" s="19">
        <v>951</v>
      </c>
      <c r="C182" s="11" t="s">
        <v>83</v>
      </c>
      <c r="D182" s="11" t="s">
        <v>253</v>
      </c>
      <c r="E182" s="11" t="s">
        <v>5</v>
      </c>
      <c r="F182" s="121"/>
      <c r="G182" s="32">
        <f>G183</f>
        <v>1624</v>
      </c>
      <c r="H182" s="55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82"/>
      <c r="Y182" s="59"/>
    </row>
    <row r="183" spans="1:25" ht="32.25" outlineLevel="6" thickBot="1">
      <c r="A183" s="112" t="s">
        <v>137</v>
      </c>
      <c r="B183" s="19">
        <v>951</v>
      </c>
      <c r="C183" s="11" t="s">
        <v>83</v>
      </c>
      <c r="D183" s="11" t="s">
        <v>254</v>
      </c>
      <c r="E183" s="11" t="s">
        <v>5</v>
      </c>
      <c r="F183" s="121"/>
      <c r="G183" s="32">
        <f>G184</f>
        <v>1624</v>
      </c>
      <c r="H183" s="55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82"/>
      <c r="Y183" s="59"/>
    </row>
    <row r="184" spans="1:25" ht="32.25" outlineLevel="6" thickBot="1">
      <c r="A184" s="89" t="s">
        <v>38</v>
      </c>
      <c r="B184" s="90">
        <v>951</v>
      </c>
      <c r="C184" s="91" t="s">
        <v>83</v>
      </c>
      <c r="D184" s="91" t="s">
        <v>279</v>
      </c>
      <c r="E184" s="91" t="s">
        <v>5</v>
      </c>
      <c r="F184" s="122" t="s">
        <v>5</v>
      </c>
      <c r="G184" s="35">
        <f>G185</f>
        <v>1624</v>
      </c>
      <c r="H184" s="55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82"/>
      <c r="Y184" s="59"/>
    </row>
    <row r="185" spans="1:25" ht="16.5" outlineLevel="6" thickBot="1">
      <c r="A185" s="33" t="s">
        <v>116</v>
      </c>
      <c r="B185" s="133">
        <v>951</v>
      </c>
      <c r="C185" s="6" t="s">
        <v>83</v>
      </c>
      <c r="D185" s="6" t="s">
        <v>279</v>
      </c>
      <c r="E185" s="6" t="s">
        <v>115</v>
      </c>
      <c r="F185" s="116" t="s">
        <v>152</v>
      </c>
      <c r="G185" s="34">
        <v>1624</v>
      </c>
      <c r="H185" s="55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82"/>
      <c r="Y185" s="59"/>
    </row>
    <row r="186" spans="1:25" ht="32.25" outlineLevel="6" thickBot="1">
      <c r="A186" s="108" t="s">
        <v>52</v>
      </c>
      <c r="B186" s="18">
        <v>951</v>
      </c>
      <c r="C186" s="14" t="s">
        <v>51</v>
      </c>
      <c r="D186" s="14" t="s">
        <v>252</v>
      </c>
      <c r="E186" s="14" t="s">
        <v>5</v>
      </c>
      <c r="F186" s="14"/>
      <c r="G186" s="15">
        <f aca="true" t="shared" si="27" ref="G186:G191">G187</f>
        <v>50</v>
      </c>
      <c r="H186" s="27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45"/>
      <c r="X186" s="65">
        <v>1027.32</v>
      </c>
      <c r="Y186" s="59">
        <f aca="true" t="shared" si="28" ref="Y186:Y191">X186/G180*100</f>
        <v>63.25862068965517</v>
      </c>
    </row>
    <row r="187" spans="1:25" ht="18" customHeight="1" outlineLevel="6" thickBot="1">
      <c r="A187" s="8" t="s">
        <v>31</v>
      </c>
      <c r="B187" s="19">
        <v>951</v>
      </c>
      <c r="C187" s="9" t="s">
        <v>10</v>
      </c>
      <c r="D187" s="9" t="s">
        <v>252</v>
      </c>
      <c r="E187" s="9" t="s">
        <v>5</v>
      </c>
      <c r="F187" s="9"/>
      <c r="G187" s="10">
        <f t="shared" si="27"/>
        <v>50</v>
      </c>
      <c r="H187" s="29" t="e">
        <f>H188+#REF!</f>
        <v>#REF!</v>
      </c>
      <c r="I187" s="29" t="e">
        <f>I188+#REF!</f>
        <v>#REF!</v>
      </c>
      <c r="J187" s="29" t="e">
        <f>J188+#REF!</f>
        <v>#REF!</v>
      </c>
      <c r="K187" s="29" t="e">
        <f>K188+#REF!</f>
        <v>#REF!</v>
      </c>
      <c r="L187" s="29" t="e">
        <f>L188+#REF!</f>
        <v>#REF!</v>
      </c>
      <c r="M187" s="29" t="e">
        <f>M188+#REF!</f>
        <v>#REF!</v>
      </c>
      <c r="N187" s="29" t="e">
        <f>N188+#REF!</f>
        <v>#REF!</v>
      </c>
      <c r="O187" s="29" t="e">
        <f>O188+#REF!</f>
        <v>#REF!</v>
      </c>
      <c r="P187" s="29" t="e">
        <f>P188+#REF!</f>
        <v>#REF!</v>
      </c>
      <c r="Q187" s="29" t="e">
        <f>Q188+#REF!</f>
        <v>#REF!</v>
      </c>
      <c r="R187" s="29" t="e">
        <f>R188+#REF!</f>
        <v>#REF!</v>
      </c>
      <c r="S187" s="29" t="e">
        <f>S188+#REF!</f>
        <v>#REF!</v>
      </c>
      <c r="T187" s="29" t="e">
        <f>T188+#REF!</f>
        <v>#REF!</v>
      </c>
      <c r="U187" s="29" t="e">
        <f>U188+#REF!</f>
        <v>#REF!</v>
      </c>
      <c r="V187" s="29" t="e">
        <f>V188+#REF!</f>
        <v>#REF!</v>
      </c>
      <c r="W187" s="29" t="e">
        <f>W188+#REF!</f>
        <v>#REF!</v>
      </c>
      <c r="X187" s="73" t="e">
        <f>X188+#REF!</f>
        <v>#REF!</v>
      </c>
      <c r="Y187" s="59" t="e">
        <f t="shared" si="28"/>
        <v>#REF!</v>
      </c>
    </row>
    <row r="188" spans="1:25" ht="34.5" customHeight="1" outlineLevel="3" thickBot="1">
      <c r="A188" s="112" t="s">
        <v>136</v>
      </c>
      <c r="B188" s="19">
        <v>951</v>
      </c>
      <c r="C188" s="9" t="s">
        <v>10</v>
      </c>
      <c r="D188" s="9" t="s">
        <v>253</v>
      </c>
      <c r="E188" s="9" t="s">
        <v>5</v>
      </c>
      <c r="F188" s="9"/>
      <c r="G188" s="10">
        <f t="shared" si="27"/>
        <v>50</v>
      </c>
      <c r="H188" s="31">
        <f aca="true" t="shared" si="29" ref="H188:X190">H189</f>
        <v>0</v>
      </c>
      <c r="I188" s="31">
        <f t="shared" si="29"/>
        <v>0</v>
      </c>
      <c r="J188" s="31">
        <f t="shared" si="29"/>
        <v>0</v>
      </c>
      <c r="K188" s="31">
        <f t="shared" si="29"/>
        <v>0</v>
      </c>
      <c r="L188" s="31">
        <f t="shared" si="29"/>
        <v>0</v>
      </c>
      <c r="M188" s="31">
        <f t="shared" si="29"/>
        <v>0</v>
      </c>
      <c r="N188" s="31">
        <f t="shared" si="29"/>
        <v>0</v>
      </c>
      <c r="O188" s="31">
        <f t="shared" si="29"/>
        <v>0</v>
      </c>
      <c r="P188" s="31">
        <f t="shared" si="29"/>
        <v>0</v>
      </c>
      <c r="Q188" s="31">
        <f t="shared" si="29"/>
        <v>0</v>
      </c>
      <c r="R188" s="31">
        <f t="shared" si="29"/>
        <v>0</v>
      </c>
      <c r="S188" s="31">
        <f t="shared" si="29"/>
        <v>0</v>
      </c>
      <c r="T188" s="31">
        <f t="shared" si="29"/>
        <v>0</v>
      </c>
      <c r="U188" s="31">
        <f t="shared" si="29"/>
        <v>0</v>
      </c>
      <c r="V188" s="31">
        <f t="shared" si="29"/>
        <v>0</v>
      </c>
      <c r="W188" s="31">
        <f t="shared" si="29"/>
        <v>0</v>
      </c>
      <c r="X188" s="66">
        <f t="shared" si="29"/>
        <v>67.348</v>
      </c>
      <c r="Y188" s="59">
        <f t="shared" si="28"/>
        <v>4.147044334975369</v>
      </c>
    </row>
    <row r="189" spans="1:25" ht="18.75" customHeight="1" outlineLevel="3" thickBot="1">
      <c r="A189" s="112" t="s">
        <v>137</v>
      </c>
      <c r="B189" s="19">
        <v>951</v>
      </c>
      <c r="C189" s="11" t="s">
        <v>10</v>
      </c>
      <c r="D189" s="11" t="s">
        <v>254</v>
      </c>
      <c r="E189" s="11" t="s">
        <v>5</v>
      </c>
      <c r="F189" s="11"/>
      <c r="G189" s="12">
        <f t="shared" si="27"/>
        <v>50</v>
      </c>
      <c r="H189" s="32">
        <f t="shared" si="29"/>
        <v>0</v>
      </c>
      <c r="I189" s="32">
        <f t="shared" si="29"/>
        <v>0</v>
      </c>
      <c r="J189" s="32">
        <f t="shared" si="29"/>
        <v>0</v>
      </c>
      <c r="K189" s="32">
        <f t="shared" si="29"/>
        <v>0</v>
      </c>
      <c r="L189" s="32">
        <f t="shared" si="29"/>
        <v>0</v>
      </c>
      <c r="M189" s="32">
        <f t="shared" si="29"/>
        <v>0</v>
      </c>
      <c r="N189" s="32">
        <f t="shared" si="29"/>
        <v>0</v>
      </c>
      <c r="O189" s="32">
        <f t="shared" si="29"/>
        <v>0</v>
      </c>
      <c r="P189" s="32">
        <f t="shared" si="29"/>
        <v>0</v>
      </c>
      <c r="Q189" s="32">
        <f t="shared" si="29"/>
        <v>0</v>
      </c>
      <c r="R189" s="32">
        <f t="shared" si="29"/>
        <v>0</v>
      </c>
      <c r="S189" s="32">
        <f t="shared" si="29"/>
        <v>0</v>
      </c>
      <c r="T189" s="32">
        <f t="shared" si="29"/>
        <v>0</v>
      </c>
      <c r="U189" s="32">
        <f t="shared" si="29"/>
        <v>0</v>
      </c>
      <c r="V189" s="32">
        <f t="shared" si="29"/>
        <v>0</v>
      </c>
      <c r="W189" s="32">
        <f t="shared" si="29"/>
        <v>0</v>
      </c>
      <c r="X189" s="67">
        <f t="shared" si="29"/>
        <v>67.348</v>
      </c>
      <c r="Y189" s="59">
        <f t="shared" si="28"/>
        <v>4.147044334975369</v>
      </c>
    </row>
    <row r="190" spans="1:25" ht="33.75" customHeight="1" outlineLevel="4" thickBot="1">
      <c r="A190" s="94" t="s">
        <v>153</v>
      </c>
      <c r="B190" s="90">
        <v>951</v>
      </c>
      <c r="C190" s="91" t="s">
        <v>10</v>
      </c>
      <c r="D190" s="91" t="s">
        <v>280</v>
      </c>
      <c r="E190" s="91" t="s">
        <v>5</v>
      </c>
      <c r="F190" s="91"/>
      <c r="G190" s="16">
        <f t="shared" si="27"/>
        <v>50</v>
      </c>
      <c r="H190" s="34">
        <f t="shared" si="29"/>
        <v>0</v>
      </c>
      <c r="I190" s="34">
        <f t="shared" si="29"/>
        <v>0</v>
      </c>
      <c r="J190" s="34">
        <f t="shared" si="29"/>
        <v>0</v>
      </c>
      <c r="K190" s="34">
        <f t="shared" si="29"/>
        <v>0</v>
      </c>
      <c r="L190" s="34">
        <f t="shared" si="29"/>
        <v>0</v>
      </c>
      <c r="M190" s="34">
        <f t="shared" si="29"/>
        <v>0</v>
      </c>
      <c r="N190" s="34">
        <f t="shared" si="29"/>
        <v>0</v>
      </c>
      <c r="O190" s="34">
        <f t="shared" si="29"/>
        <v>0</v>
      </c>
      <c r="P190" s="34">
        <f t="shared" si="29"/>
        <v>0</v>
      </c>
      <c r="Q190" s="34">
        <f t="shared" si="29"/>
        <v>0</v>
      </c>
      <c r="R190" s="34">
        <f t="shared" si="29"/>
        <v>0</v>
      </c>
      <c r="S190" s="34">
        <f t="shared" si="29"/>
        <v>0</v>
      </c>
      <c r="T190" s="34">
        <f t="shared" si="29"/>
        <v>0</v>
      </c>
      <c r="U190" s="34">
        <f t="shared" si="29"/>
        <v>0</v>
      </c>
      <c r="V190" s="34">
        <f t="shared" si="29"/>
        <v>0</v>
      </c>
      <c r="W190" s="34">
        <f t="shared" si="29"/>
        <v>0</v>
      </c>
      <c r="X190" s="68">
        <f t="shared" si="29"/>
        <v>67.348</v>
      </c>
      <c r="Y190" s="59">
        <f t="shared" si="28"/>
        <v>4.147044334975369</v>
      </c>
    </row>
    <row r="191" spans="1:25" ht="32.25" outlineLevel="5" thickBot="1">
      <c r="A191" s="5" t="s">
        <v>100</v>
      </c>
      <c r="B191" s="21">
        <v>951</v>
      </c>
      <c r="C191" s="6" t="s">
        <v>10</v>
      </c>
      <c r="D191" s="6" t="s">
        <v>280</v>
      </c>
      <c r="E191" s="6" t="s">
        <v>95</v>
      </c>
      <c r="F191" s="6"/>
      <c r="G191" s="7">
        <f t="shared" si="27"/>
        <v>50</v>
      </c>
      <c r="H191" s="26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44"/>
      <c r="X191" s="65">
        <v>67.348</v>
      </c>
      <c r="Y191" s="59">
        <f t="shared" si="28"/>
        <v>4.147044334975369</v>
      </c>
    </row>
    <row r="192" spans="1:25" ht="32.25" outlineLevel="5" thickBot="1">
      <c r="A192" s="88" t="s">
        <v>101</v>
      </c>
      <c r="B192" s="92">
        <v>951</v>
      </c>
      <c r="C192" s="93" t="s">
        <v>10</v>
      </c>
      <c r="D192" s="93" t="s">
        <v>280</v>
      </c>
      <c r="E192" s="93" t="s">
        <v>96</v>
      </c>
      <c r="F192" s="93"/>
      <c r="G192" s="98">
        <v>50</v>
      </c>
      <c r="H192" s="55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75"/>
      <c r="Y192" s="59"/>
    </row>
    <row r="193" spans="1:25" ht="19.5" outlineLevel="6" thickBot="1">
      <c r="A193" s="108" t="s">
        <v>50</v>
      </c>
      <c r="B193" s="18">
        <v>951</v>
      </c>
      <c r="C193" s="14" t="s">
        <v>49</v>
      </c>
      <c r="D193" s="14" t="s">
        <v>252</v>
      </c>
      <c r="E193" s="14" t="s">
        <v>5</v>
      </c>
      <c r="F193" s="14"/>
      <c r="G193" s="15">
        <f>G203+G223+G194</f>
        <v>27961.605760000002</v>
      </c>
      <c r="H193" s="29" t="e">
        <f aca="true" t="shared" si="30" ref="H193:X193">H194+H202</f>
        <v>#REF!</v>
      </c>
      <c r="I193" s="29" t="e">
        <f t="shared" si="30"/>
        <v>#REF!</v>
      </c>
      <c r="J193" s="29" t="e">
        <f t="shared" si="30"/>
        <v>#REF!</v>
      </c>
      <c r="K193" s="29" t="e">
        <f t="shared" si="30"/>
        <v>#REF!</v>
      </c>
      <c r="L193" s="29" t="e">
        <f t="shared" si="30"/>
        <v>#REF!</v>
      </c>
      <c r="M193" s="29" t="e">
        <f t="shared" si="30"/>
        <v>#REF!</v>
      </c>
      <c r="N193" s="29" t="e">
        <f t="shared" si="30"/>
        <v>#REF!</v>
      </c>
      <c r="O193" s="29" t="e">
        <f t="shared" si="30"/>
        <v>#REF!</v>
      </c>
      <c r="P193" s="29" t="e">
        <f t="shared" si="30"/>
        <v>#REF!</v>
      </c>
      <c r="Q193" s="29" t="e">
        <f t="shared" si="30"/>
        <v>#REF!</v>
      </c>
      <c r="R193" s="29" t="e">
        <f t="shared" si="30"/>
        <v>#REF!</v>
      </c>
      <c r="S193" s="29" t="e">
        <f t="shared" si="30"/>
        <v>#REF!</v>
      </c>
      <c r="T193" s="29" t="e">
        <f t="shared" si="30"/>
        <v>#REF!</v>
      </c>
      <c r="U193" s="29" t="e">
        <f t="shared" si="30"/>
        <v>#REF!</v>
      </c>
      <c r="V193" s="29" t="e">
        <f t="shared" si="30"/>
        <v>#REF!</v>
      </c>
      <c r="W193" s="29" t="e">
        <f t="shared" si="30"/>
        <v>#REF!</v>
      </c>
      <c r="X193" s="73" t="e">
        <f t="shared" si="30"/>
        <v>#REF!</v>
      </c>
      <c r="Y193" s="59" t="e">
        <f>X193/G187*100</f>
        <v>#REF!</v>
      </c>
    </row>
    <row r="194" spans="1:25" ht="16.5" outlineLevel="6" thickBot="1">
      <c r="A194" s="80" t="s">
        <v>217</v>
      </c>
      <c r="B194" s="19">
        <v>951</v>
      </c>
      <c r="C194" s="9" t="s">
        <v>219</v>
      </c>
      <c r="D194" s="9" t="s">
        <v>252</v>
      </c>
      <c r="E194" s="9" t="s">
        <v>5</v>
      </c>
      <c r="F194" s="9"/>
      <c r="G194" s="143">
        <f>G195</f>
        <v>1629.078</v>
      </c>
      <c r="H194" s="31">
        <f aca="true" t="shared" si="31" ref="H194:X195">H195</f>
        <v>0</v>
      </c>
      <c r="I194" s="31">
        <f t="shared" si="31"/>
        <v>0</v>
      </c>
      <c r="J194" s="31">
        <f t="shared" si="31"/>
        <v>0</v>
      </c>
      <c r="K194" s="31">
        <f t="shared" si="31"/>
        <v>0</v>
      </c>
      <c r="L194" s="31">
        <f t="shared" si="31"/>
        <v>0</v>
      </c>
      <c r="M194" s="31">
        <f t="shared" si="31"/>
        <v>0</v>
      </c>
      <c r="N194" s="31">
        <f t="shared" si="31"/>
        <v>0</v>
      </c>
      <c r="O194" s="31">
        <f t="shared" si="31"/>
        <v>0</v>
      </c>
      <c r="P194" s="31">
        <f t="shared" si="31"/>
        <v>0</v>
      </c>
      <c r="Q194" s="31">
        <f t="shared" si="31"/>
        <v>0</v>
      </c>
      <c r="R194" s="31">
        <f t="shared" si="31"/>
        <v>0</v>
      </c>
      <c r="S194" s="31">
        <f t="shared" si="31"/>
        <v>0</v>
      </c>
      <c r="T194" s="31">
        <f t="shared" si="31"/>
        <v>0</v>
      </c>
      <c r="U194" s="31">
        <f t="shared" si="31"/>
        <v>0</v>
      </c>
      <c r="V194" s="31">
        <f t="shared" si="31"/>
        <v>0</v>
      </c>
      <c r="W194" s="31">
        <f t="shared" si="31"/>
        <v>0</v>
      </c>
      <c r="X194" s="66">
        <f t="shared" si="31"/>
        <v>0</v>
      </c>
      <c r="Y194" s="59">
        <f>X194/G188*100</f>
        <v>0</v>
      </c>
    </row>
    <row r="195" spans="1:25" ht="32.25" outlineLevel="6" thickBot="1">
      <c r="A195" s="112" t="s">
        <v>136</v>
      </c>
      <c r="B195" s="19">
        <v>951</v>
      </c>
      <c r="C195" s="9" t="s">
        <v>219</v>
      </c>
      <c r="D195" s="9" t="s">
        <v>253</v>
      </c>
      <c r="E195" s="9" t="s">
        <v>5</v>
      </c>
      <c r="F195" s="9"/>
      <c r="G195" s="143">
        <f>G196</f>
        <v>1629.078</v>
      </c>
      <c r="H195" s="32">
        <f t="shared" si="31"/>
        <v>0</v>
      </c>
      <c r="I195" s="32">
        <f t="shared" si="31"/>
        <v>0</v>
      </c>
      <c r="J195" s="32">
        <f t="shared" si="31"/>
        <v>0</v>
      </c>
      <c r="K195" s="32">
        <f t="shared" si="31"/>
        <v>0</v>
      </c>
      <c r="L195" s="32">
        <f t="shared" si="31"/>
        <v>0</v>
      </c>
      <c r="M195" s="32">
        <f t="shared" si="31"/>
        <v>0</v>
      </c>
      <c r="N195" s="32">
        <f t="shared" si="31"/>
        <v>0</v>
      </c>
      <c r="O195" s="32">
        <f t="shared" si="31"/>
        <v>0</v>
      </c>
      <c r="P195" s="32">
        <f t="shared" si="31"/>
        <v>0</v>
      </c>
      <c r="Q195" s="32">
        <f t="shared" si="31"/>
        <v>0</v>
      </c>
      <c r="R195" s="32">
        <f t="shared" si="31"/>
        <v>0</v>
      </c>
      <c r="S195" s="32">
        <f t="shared" si="31"/>
        <v>0</v>
      </c>
      <c r="T195" s="32">
        <f t="shared" si="31"/>
        <v>0</v>
      </c>
      <c r="U195" s="32">
        <f t="shared" si="31"/>
        <v>0</v>
      </c>
      <c r="V195" s="32">
        <f t="shared" si="31"/>
        <v>0</v>
      </c>
      <c r="W195" s="32">
        <f t="shared" si="31"/>
        <v>0</v>
      </c>
      <c r="X195" s="67">
        <f t="shared" si="31"/>
        <v>0</v>
      </c>
      <c r="Y195" s="59">
        <f>X195/G189*100</f>
        <v>0</v>
      </c>
    </row>
    <row r="196" spans="1:25" ht="32.25" outlineLevel="6" thickBot="1">
      <c r="A196" s="112" t="s">
        <v>137</v>
      </c>
      <c r="B196" s="19">
        <v>951</v>
      </c>
      <c r="C196" s="9" t="s">
        <v>219</v>
      </c>
      <c r="D196" s="9" t="s">
        <v>254</v>
      </c>
      <c r="E196" s="9" t="s">
        <v>5</v>
      </c>
      <c r="F196" s="9"/>
      <c r="G196" s="143">
        <f>G200+G197</f>
        <v>1629.078</v>
      </c>
      <c r="H196" s="26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44"/>
      <c r="X196" s="65">
        <v>0</v>
      </c>
      <c r="Y196" s="59">
        <f>X196/G190*100</f>
        <v>0</v>
      </c>
    </row>
    <row r="197" spans="1:25" ht="48" outlineLevel="6" thickBot="1">
      <c r="A197" s="114" t="s">
        <v>382</v>
      </c>
      <c r="B197" s="90">
        <v>951</v>
      </c>
      <c r="C197" s="91" t="s">
        <v>219</v>
      </c>
      <c r="D197" s="91" t="s">
        <v>383</v>
      </c>
      <c r="E197" s="91" t="s">
        <v>5</v>
      </c>
      <c r="F197" s="91"/>
      <c r="G197" s="145">
        <f>G198</f>
        <v>1243.68</v>
      </c>
      <c r="H197" s="55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75"/>
      <c r="Y197" s="59"/>
    </row>
    <row r="198" spans="1:25" ht="32.25" outlineLevel="6" thickBot="1">
      <c r="A198" s="5" t="s">
        <v>100</v>
      </c>
      <c r="B198" s="21">
        <v>951</v>
      </c>
      <c r="C198" s="6" t="s">
        <v>219</v>
      </c>
      <c r="D198" s="6" t="s">
        <v>383</v>
      </c>
      <c r="E198" s="6" t="s">
        <v>95</v>
      </c>
      <c r="F198" s="6"/>
      <c r="G198" s="149">
        <f>G199</f>
        <v>1243.68</v>
      </c>
      <c r="H198" s="55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75"/>
      <c r="Y198" s="59"/>
    </row>
    <row r="199" spans="1:25" ht="32.25" outlineLevel="6" thickBot="1">
      <c r="A199" s="88" t="s">
        <v>101</v>
      </c>
      <c r="B199" s="92">
        <v>951</v>
      </c>
      <c r="C199" s="93" t="s">
        <v>219</v>
      </c>
      <c r="D199" s="166" t="s">
        <v>383</v>
      </c>
      <c r="E199" s="166" t="s">
        <v>96</v>
      </c>
      <c r="F199" s="93"/>
      <c r="G199" s="144">
        <v>1243.68</v>
      </c>
      <c r="H199" s="55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75"/>
      <c r="Y199" s="59"/>
    </row>
    <row r="200" spans="1:25" ht="48" outlineLevel="6" thickBot="1">
      <c r="A200" s="114" t="s">
        <v>218</v>
      </c>
      <c r="B200" s="90">
        <v>951</v>
      </c>
      <c r="C200" s="91" t="s">
        <v>219</v>
      </c>
      <c r="D200" s="91" t="s">
        <v>281</v>
      </c>
      <c r="E200" s="91" t="s">
        <v>5</v>
      </c>
      <c r="F200" s="91"/>
      <c r="G200" s="145">
        <f>G201</f>
        <v>385.398</v>
      </c>
      <c r="H200" s="55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75"/>
      <c r="Y200" s="59"/>
    </row>
    <row r="201" spans="1:25" ht="32.25" outlineLevel="6" thickBot="1">
      <c r="A201" s="5" t="s">
        <v>100</v>
      </c>
      <c r="B201" s="21">
        <v>951</v>
      </c>
      <c r="C201" s="6" t="s">
        <v>219</v>
      </c>
      <c r="D201" s="6" t="s">
        <v>281</v>
      </c>
      <c r="E201" s="6" t="s">
        <v>95</v>
      </c>
      <c r="F201" s="6"/>
      <c r="G201" s="149">
        <f>G202</f>
        <v>385.398</v>
      </c>
      <c r="H201" s="55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75"/>
      <c r="Y201" s="59"/>
    </row>
    <row r="202" spans="1:25" ht="32.25" outlineLevel="3" thickBot="1">
      <c r="A202" s="88" t="s">
        <v>101</v>
      </c>
      <c r="B202" s="92">
        <v>951</v>
      </c>
      <c r="C202" s="93" t="s">
        <v>219</v>
      </c>
      <c r="D202" s="93" t="s">
        <v>281</v>
      </c>
      <c r="E202" s="93" t="s">
        <v>96</v>
      </c>
      <c r="F202" s="93"/>
      <c r="G202" s="144">
        <v>385.398</v>
      </c>
      <c r="H202" s="31" t="e">
        <f>H209+H212+H231+#REF!</f>
        <v>#REF!</v>
      </c>
      <c r="I202" s="31" t="e">
        <f>I209+I212+I231+#REF!</f>
        <v>#REF!</v>
      </c>
      <c r="J202" s="31" t="e">
        <f>J209+J212+J231+#REF!</f>
        <v>#REF!</v>
      </c>
      <c r="K202" s="31" t="e">
        <f>K209+K212+K231+#REF!</f>
        <v>#REF!</v>
      </c>
      <c r="L202" s="31" t="e">
        <f>L209+L212+L231+#REF!</f>
        <v>#REF!</v>
      </c>
      <c r="M202" s="31" t="e">
        <f>M209+M212+M231+#REF!</f>
        <v>#REF!</v>
      </c>
      <c r="N202" s="31" t="e">
        <f>N209+N212+N231+#REF!</f>
        <v>#REF!</v>
      </c>
      <c r="O202" s="31" t="e">
        <f>O209+O212+O231+#REF!</f>
        <v>#REF!</v>
      </c>
      <c r="P202" s="31" t="e">
        <f>P209+P212+P231+#REF!</f>
        <v>#REF!</v>
      </c>
      <c r="Q202" s="31" t="e">
        <f>Q209+Q212+Q231+#REF!</f>
        <v>#REF!</v>
      </c>
      <c r="R202" s="31" t="e">
        <f>R209+R212+R231+#REF!</f>
        <v>#REF!</v>
      </c>
      <c r="S202" s="31" t="e">
        <f>S209+S212+S231+#REF!</f>
        <v>#REF!</v>
      </c>
      <c r="T202" s="31" t="e">
        <f>T209+T212+T231+#REF!</f>
        <v>#REF!</v>
      </c>
      <c r="U202" s="31" t="e">
        <f>U209+U212+U231+#REF!</f>
        <v>#REF!</v>
      </c>
      <c r="V202" s="31" t="e">
        <f>V209+V212+V231+#REF!</f>
        <v>#REF!</v>
      </c>
      <c r="W202" s="31" t="e">
        <f>W209+W212+W231+#REF!</f>
        <v>#REF!</v>
      </c>
      <c r="X202" s="66" t="e">
        <f>X209+X212+X231+#REF!</f>
        <v>#REF!</v>
      </c>
      <c r="Y202" s="59" t="e">
        <f>X202/G193*100</f>
        <v>#REF!</v>
      </c>
    </row>
    <row r="203" spans="1:25" ht="16.5" outlineLevel="3" thickBot="1">
      <c r="A203" s="112" t="s">
        <v>154</v>
      </c>
      <c r="B203" s="19">
        <v>951</v>
      </c>
      <c r="C203" s="9" t="s">
        <v>55</v>
      </c>
      <c r="D203" s="9" t="s">
        <v>252</v>
      </c>
      <c r="E203" s="9" t="s">
        <v>5</v>
      </c>
      <c r="F203" s="9"/>
      <c r="G203" s="10">
        <f>G204+G216</f>
        <v>25702.52776</v>
      </c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66"/>
      <c r="Y203" s="59"/>
    </row>
    <row r="204" spans="1:25" ht="67.5" customHeight="1" outlineLevel="3" thickBot="1">
      <c r="A204" s="8" t="s">
        <v>392</v>
      </c>
      <c r="B204" s="19">
        <v>951</v>
      </c>
      <c r="C204" s="11" t="s">
        <v>55</v>
      </c>
      <c r="D204" s="11" t="s">
        <v>282</v>
      </c>
      <c r="E204" s="11" t="s">
        <v>5</v>
      </c>
      <c r="F204" s="11"/>
      <c r="G204" s="12">
        <f>G205+G213+G208+G211</f>
        <v>22597.52776</v>
      </c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66"/>
      <c r="Y204" s="59"/>
    </row>
    <row r="205" spans="1:25" ht="63.75" outlineLevel="3" thickBot="1">
      <c r="A205" s="94" t="s">
        <v>155</v>
      </c>
      <c r="B205" s="90">
        <v>951</v>
      </c>
      <c r="C205" s="91" t="s">
        <v>55</v>
      </c>
      <c r="D205" s="91" t="s">
        <v>283</v>
      </c>
      <c r="E205" s="91" t="s">
        <v>5</v>
      </c>
      <c r="F205" s="91"/>
      <c r="G205" s="16">
        <f>G206</f>
        <v>3997.52776</v>
      </c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66"/>
      <c r="Y205" s="59"/>
    </row>
    <row r="206" spans="1:25" ht="32.25" outlineLevel="3" thickBot="1">
      <c r="A206" s="5" t="s">
        <v>100</v>
      </c>
      <c r="B206" s="21">
        <v>951</v>
      </c>
      <c r="C206" s="6" t="s">
        <v>55</v>
      </c>
      <c r="D206" s="6" t="s">
        <v>283</v>
      </c>
      <c r="E206" s="6" t="s">
        <v>95</v>
      </c>
      <c r="F206" s="6"/>
      <c r="G206" s="7">
        <f>G207</f>
        <v>3997.52776</v>
      </c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66"/>
      <c r="Y206" s="59"/>
    </row>
    <row r="207" spans="1:25" ht="32.25" outlineLevel="3" thickBot="1">
      <c r="A207" s="88" t="s">
        <v>101</v>
      </c>
      <c r="B207" s="92">
        <v>951</v>
      </c>
      <c r="C207" s="93" t="s">
        <v>55</v>
      </c>
      <c r="D207" s="93" t="s">
        <v>283</v>
      </c>
      <c r="E207" s="93" t="s">
        <v>96</v>
      </c>
      <c r="F207" s="93"/>
      <c r="G207" s="98">
        <v>3997.52776</v>
      </c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66"/>
      <c r="Y207" s="59"/>
    </row>
    <row r="208" spans="1:25" ht="63.75" outlineLevel="3" thickBot="1">
      <c r="A208" s="94" t="s">
        <v>226</v>
      </c>
      <c r="B208" s="90">
        <v>951</v>
      </c>
      <c r="C208" s="91" t="s">
        <v>55</v>
      </c>
      <c r="D208" s="91" t="s">
        <v>284</v>
      </c>
      <c r="E208" s="91" t="s">
        <v>5</v>
      </c>
      <c r="F208" s="91"/>
      <c r="G208" s="145">
        <f>G209</f>
        <v>9103.56</v>
      </c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66"/>
      <c r="Y208" s="59"/>
    </row>
    <row r="209" spans="1:25" ht="18.75" customHeight="1" outlineLevel="4" thickBot="1">
      <c r="A209" s="5" t="s">
        <v>100</v>
      </c>
      <c r="B209" s="21">
        <v>951</v>
      </c>
      <c r="C209" s="6" t="s">
        <v>55</v>
      </c>
      <c r="D209" s="6" t="s">
        <v>284</v>
      </c>
      <c r="E209" s="6" t="s">
        <v>95</v>
      </c>
      <c r="F209" s="6"/>
      <c r="G209" s="149">
        <f>G210</f>
        <v>9103.56</v>
      </c>
      <c r="H209" s="32">
        <f aca="true" t="shared" si="32" ref="H209:X209">H210</f>
        <v>0</v>
      </c>
      <c r="I209" s="32">
        <f t="shared" si="32"/>
        <v>0</v>
      </c>
      <c r="J209" s="32">
        <f t="shared" si="32"/>
        <v>0</v>
      </c>
      <c r="K209" s="32">
        <f t="shared" si="32"/>
        <v>0</v>
      </c>
      <c r="L209" s="32">
        <f t="shared" si="32"/>
        <v>0</v>
      </c>
      <c r="M209" s="32">
        <f t="shared" si="32"/>
        <v>0</v>
      </c>
      <c r="N209" s="32">
        <f t="shared" si="32"/>
        <v>0</v>
      </c>
      <c r="O209" s="32">
        <f t="shared" si="32"/>
        <v>0</v>
      </c>
      <c r="P209" s="32">
        <f t="shared" si="32"/>
        <v>0</v>
      </c>
      <c r="Q209" s="32">
        <f t="shared" si="32"/>
        <v>0</v>
      </c>
      <c r="R209" s="32">
        <f t="shared" si="32"/>
        <v>0</v>
      </c>
      <c r="S209" s="32">
        <f t="shared" si="32"/>
        <v>0</v>
      </c>
      <c r="T209" s="32">
        <f t="shared" si="32"/>
        <v>0</v>
      </c>
      <c r="U209" s="32">
        <f t="shared" si="32"/>
        <v>0</v>
      </c>
      <c r="V209" s="32">
        <f t="shared" si="32"/>
        <v>0</v>
      </c>
      <c r="W209" s="32">
        <f t="shared" si="32"/>
        <v>0</v>
      </c>
      <c r="X209" s="67">
        <f t="shared" si="32"/>
        <v>2675.999</v>
      </c>
      <c r="Y209" s="59">
        <f>X209/G203*100</f>
        <v>10.411423440477979</v>
      </c>
    </row>
    <row r="210" spans="1:25" ht="32.25" outlineLevel="5" thickBot="1">
      <c r="A210" s="88" t="s">
        <v>101</v>
      </c>
      <c r="B210" s="92">
        <v>951</v>
      </c>
      <c r="C210" s="93" t="s">
        <v>55</v>
      </c>
      <c r="D210" s="93" t="s">
        <v>284</v>
      </c>
      <c r="E210" s="93" t="s">
        <v>96</v>
      </c>
      <c r="F210" s="93"/>
      <c r="G210" s="98">
        <v>9103.56</v>
      </c>
      <c r="H210" s="26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44"/>
      <c r="X210" s="65">
        <v>2675.999</v>
      </c>
      <c r="Y210" s="59">
        <f>X210/G204*100</f>
        <v>11.841998949711655</v>
      </c>
    </row>
    <row r="211" spans="1:25" ht="63.75" outlineLevel="5" thickBot="1">
      <c r="A211" s="94" t="s">
        <v>227</v>
      </c>
      <c r="B211" s="90">
        <v>951</v>
      </c>
      <c r="C211" s="91" t="s">
        <v>55</v>
      </c>
      <c r="D211" s="91" t="s">
        <v>285</v>
      </c>
      <c r="E211" s="91" t="s">
        <v>5</v>
      </c>
      <c r="F211" s="91"/>
      <c r="G211" s="145">
        <f>G212</f>
        <v>4996.44</v>
      </c>
      <c r="H211" s="55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75"/>
      <c r="Y211" s="59"/>
    </row>
    <row r="212" spans="1:25" ht="32.25" customHeight="1" outlineLevel="6" thickBot="1">
      <c r="A212" s="88" t="s">
        <v>119</v>
      </c>
      <c r="B212" s="92">
        <v>951</v>
      </c>
      <c r="C212" s="93" t="s">
        <v>55</v>
      </c>
      <c r="D212" s="93" t="s">
        <v>285</v>
      </c>
      <c r="E212" s="93" t="s">
        <v>118</v>
      </c>
      <c r="F212" s="93"/>
      <c r="G212" s="144">
        <v>4996.44</v>
      </c>
      <c r="H212" s="32">
        <f aca="true" t="shared" si="33" ref="H212:X212">H213</f>
        <v>0</v>
      </c>
      <c r="I212" s="32">
        <f t="shared" si="33"/>
        <v>0</v>
      </c>
      <c r="J212" s="32">
        <f t="shared" si="33"/>
        <v>0</v>
      </c>
      <c r="K212" s="32">
        <f t="shared" si="33"/>
        <v>0</v>
      </c>
      <c r="L212" s="32">
        <f t="shared" si="33"/>
        <v>0</v>
      </c>
      <c r="M212" s="32">
        <f t="shared" si="33"/>
        <v>0</v>
      </c>
      <c r="N212" s="32">
        <f t="shared" si="33"/>
        <v>0</v>
      </c>
      <c r="O212" s="32">
        <f t="shared" si="33"/>
        <v>0</v>
      </c>
      <c r="P212" s="32">
        <f t="shared" si="33"/>
        <v>0</v>
      </c>
      <c r="Q212" s="32">
        <f t="shared" si="33"/>
        <v>0</v>
      </c>
      <c r="R212" s="32">
        <f t="shared" si="33"/>
        <v>0</v>
      </c>
      <c r="S212" s="32">
        <f t="shared" si="33"/>
        <v>0</v>
      </c>
      <c r="T212" s="32">
        <f t="shared" si="33"/>
        <v>0</v>
      </c>
      <c r="U212" s="32">
        <f t="shared" si="33"/>
        <v>0</v>
      </c>
      <c r="V212" s="32">
        <f t="shared" si="33"/>
        <v>0</v>
      </c>
      <c r="W212" s="32">
        <f t="shared" si="33"/>
        <v>0</v>
      </c>
      <c r="X212" s="67">
        <f t="shared" si="33"/>
        <v>110.26701</v>
      </c>
      <c r="Y212" s="59">
        <f>X212/G206*100</f>
        <v>2.7583800944011454</v>
      </c>
    </row>
    <row r="213" spans="1:25" ht="32.25" outlineLevel="4" thickBot="1">
      <c r="A213" s="148" t="s">
        <v>211</v>
      </c>
      <c r="B213" s="90">
        <v>951</v>
      </c>
      <c r="C213" s="91" t="s">
        <v>55</v>
      </c>
      <c r="D213" s="91" t="s">
        <v>286</v>
      </c>
      <c r="E213" s="91" t="s">
        <v>5</v>
      </c>
      <c r="F213" s="91"/>
      <c r="G213" s="145">
        <f>G214</f>
        <v>4500</v>
      </c>
      <c r="H213" s="34">
        <f aca="true" t="shared" si="34" ref="H213:X213">H229</f>
        <v>0</v>
      </c>
      <c r="I213" s="34">
        <f t="shared" si="34"/>
        <v>0</v>
      </c>
      <c r="J213" s="34">
        <f t="shared" si="34"/>
        <v>0</v>
      </c>
      <c r="K213" s="34">
        <f t="shared" si="34"/>
        <v>0</v>
      </c>
      <c r="L213" s="34">
        <f t="shared" si="34"/>
        <v>0</v>
      </c>
      <c r="M213" s="34">
        <f t="shared" si="34"/>
        <v>0</v>
      </c>
      <c r="N213" s="34">
        <f t="shared" si="34"/>
        <v>0</v>
      </c>
      <c r="O213" s="34">
        <f t="shared" si="34"/>
        <v>0</v>
      </c>
      <c r="P213" s="34">
        <f t="shared" si="34"/>
        <v>0</v>
      </c>
      <c r="Q213" s="34">
        <f t="shared" si="34"/>
        <v>0</v>
      </c>
      <c r="R213" s="34">
        <f t="shared" si="34"/>
        <v>0</v>
      </c>
      <c r="S213" s="34">
        <f t="shared" si="34"/>
        <v>0</v>
      </c>
      <c r="T213" s="34">
        <f t="shared" si="34"/>
        <v>0</v>
      </c>
      <c r="U213" s="34">
        <f t="shared" si="34"/>
        <v>0</v>
      </c>
      <c r="V213" s="34">
        <f t="shared" si="34"/>
        <v>0</v>
      </c>
      <c r="W213" s="34">
        <f t="shared" si="34"/>
        <v>0</v>
      </c>
      <c r="X213" s="68">
        <f t="shared" si="34"/>
        <v>110.26701</v>
      </c>
      <c r="Y213" s="59">
        <f>X213/G207*100</f>
        <v>2.7583800944011454</v>
      </c>
    </row>
    <row r="214" spans="1:25" ht="32.25" outlineLevel="4" thickBot="1">
      <c r="A214" s="5" t="s">
        <v>100</v>
      </c>
      <c r="B214" s="21">
        <v>951</v>
      </c>
      <c r="C214" s="6" t="s">
        <v>55</v>
      </c>
      <c r="D214" s="6" t="s">
        <v>286</v>
      </c>
      <c r="E214" s="6" t="s">
        <v>95</v>
      </c>
      <c r="F214" s="6"/>
      <c r="G214" s="149">
        <f>G215</f>
        <v>4500</v>
      </c>
      <c r="H214" s="55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82"/>
      <c r="Y214" s="59"/>
    </row>
    <row r="215" spans="1:25" ht="32.25" outlineLevel="4" thickBot="1">
      <c r="A215" s="88" t="s">
        <v>101</v>
      </c>
      <c r="B215" s="92">
        <v>951</v>
      </c>
      <c r="C215" s="93" t="s">
        <v>55</v>
      </c>
      <c r="D215" s="93" t="s">
        <v>286</v>
      </c>
      <c r="E215" s="93" t="s">
        <v>96</v>
      </c>
      <c r="F215" s="93"/>
      <c r="G215" s="144">
        <v>4500</v>
      </c>
      <c r="H215" s="55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82"/>
      <c r="Y215" s="59"/>
    </row>
    <row r="216" spans="1:25" ht="48" outlineLevel="4" thickBot="1">
      <c r="A216" s="8" t="s">
        <v>393</v>
      </c>
      <c r="B216" s="19">
        <v>951</v>
      </c>
      <c r="C216" s="9" t="s">
        <v>55</v>
      </c>
      <c r="D216" s="9" t="s">
        <v>287</v>
      </c>
      <c r="E216" s="9" t="s">
        <v>5</v>
      </c>
      <c r="F216" s="9"/>
      <c r="G216" s="143">
        <f>G217+G220</f>
        <v>3105</v>
      </c>
      <c r="H216" s="55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82"/>
      <c r="Y216" s="59"/>
    </row>
    <row r="217" spans="1:25" ht="32.25" outlineLevel="4" thickBot="1">
      <c r="A217" s="94" t="s">
        <v>371</v>
      </c>
      <c r="B217" s="90">
        <v>951</v>
      </c>
      <c r="C217" s="91" t="s">
        <v>55</v>
      </c>
      <c r="D217" s="91" t="s">
        <v>293</v>
      </c>
      <c r="E217" s="91" t="s">
        <v>5</v>
      </c>
      <c r="F217" s="91"/>
      <c r="G217" s="145">
        <f>G218</f>
        <v>621</v>
      </c>
      <c r="H217" s="55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82"/>
      <c r="Y217" s="59"/>
    </row>
    <row r="218" spans="1:25" ht="48" outlineLevel="4" thickBot="1">
      <c r="A218" s="5" t="s">
        <v>159</v>
      </c>
      <c r="B218" s="21">
        <v>951</v>
      </c>
      <c r="C218" s="6" t="s">
        <v>55</v>
      </c>
      <c r="D218" s="6" t="s">
        <v>293</v>
      </c>
      <c r="E218" s="6" t="s">
        <v>95</v>
      </c>
      <c r="F218" s="6"/>
      <c r="G218" s="149">
        <f>G219</f>
        <v>621</v>
      </c>
      <c r="H218" s="55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82"/>
      <c r="Y218" s="59"/>
    </row>
    <row r="219" spans="1:25" ht="32.25" outlineLevel="4" thickBot="1">
      <c r="A219" s="88" t="s">
        <v>100</v>
      </c>
      <c r="B219" s="92">
        <v>951</v>
      </c>
      <c r="C219" s="93" t="s">
        <v>55</v>
      </c>
      <c r="D219" s="93" t="s">
        <v>293</v>
      </c>
      <c r="E219" s="93" t="s">
        <v>96</v>
      </c>
      <c r="F219" s="93"/>
      <c r="G219" s="144">
        <v>621</v>
      </c>
      <c r="H219" s="55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82"/>
      <c r="Y219" s="59"/>
    </row>
    <row r="220" spans="1:25" ht="95.25" outlineLevel="4" thickBot="1">
      <c r="A220" s="148" t="s">
        <v>210</v>
      </c>
      <c r="B220" s="90">
        <v>951</v>
      </c>
      <c r="C220" s="91" t="s">
        <v>55</v>
      </c>
      <c r="D220" s="91" t="s">
        <v>288</v>
      </c>
      <c r="E220" s="91" t="s">
        <v>5</v>
      </c>
      <c r="F220" s="91"/>
      <c r="G220" s="145">
        <f>G221</f>
        <v>2484</v>
      </c>
      <c r="H220" s="55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82"/>
      <c r="Y220" s="59"/>
    </row>
    <row r="221" spans="1:25" ht="32.25" outlineLevel="4" thickBot="1">
      <c r="A221" s="5" t="s">
        <v>100</v>
      </c>
      <c r="B221" s="21">
        <v>951</v>
      </c>
      <c r="C221" s="6" t="s">
        <v>55</v>
      </c>
      <c r="D221" s="6" t="s">
        <v>288</v>
      </c>
      <c r="E221" s="6" t="s">
        <v>95</v>
      </c>
      <c r="F221" s="6"/>
      <c r="G221" s="149">
        <f>G222</f>
        <v>2484</v>
      </c>
      <c r="H221" s="55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82"/>
      <c r="Y221" s="59"/>
    </row>
    <row r="222" spans="1:25" ht="32.25" outlineLevel="4" thickBot="1">
      <c r="A222" s="88" t="s">
        <v>101</v>
      </c>
      <c r="B222" s="92">
        <v>951</v>
      </c>
      <c r="C222" s="93" t="s">
        <v>55</v>
      </c>
      <c r="D222" s="93" t="s">
        <v>288</v>
      </c>
      <c r="E222" s="93" t="s">
        <v>96</v>
      </c>
      <c r="F222" s="93"/>
      <c r="G222" s="144">
        <v>2484</v>
      </c>
      <c r="H222" s="55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82"/>
      <c r="Y222" s="59"/>
    </row>
    <row r="223" spans="1:25" ht="16.5" outlineLevel="4" thickBot="1">
      <c r="A223" s="8" t="s">
        <v>32</v>
      </c>
      <c r="B223" s="19">
        <v>951</v>
      </c>
      <c r="C223" s="9" t="s">
        <v>11</v>
      </c>
      <c r="D223" s="9" t="s">
        <v>252</v>
      </c>
      <c r="E223" s="9" t="s">
        <v>5</v>
      </c>
      <c r="F223" s="9"/>
      <c r="G223" s="143">
        <f>G224+G229</f>
        <v>630</v>
      </c>
      <c r="H223" s="55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82"/>
      <c r="Y223" s="59"/>
    </row>
    <row r="224" spans="1:25" ht="32.25" outlineLevel="4" thickBot="1">
      <c r="A224" s="112" t="s">
        <v>136</v>
      </c>
      <c r="B224" s="19">
        <v>951</v>
      </c>
      <c r="C224" s="9" t="s">
        <v>11</v>
      </c>
      <c r="D224" s="9" t="s">
        <v>253</v>
      </c>
      <c r="E224" s="9" t="s">
        <v>5</v>
      </c>
      <c r="F224" s="9"/>
      <c r="G224" s="143">
        <f>G225</f>
        <v>230</v>
      </c>
      <c r="H224" s="55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82"/>
      <c r="Y224" s="59"/>
    </row>
    <row r="225" spans="1:25" ht="32.25" outlineLevel="4" thickBot="1">
      <c r="A225" s="112" t="s">
        <v>137</v>
      </c>
      <c r="B225" s="19">
        <v>951</v>
      </c>
      <c r="C225" s="9" t="s">
        <v>11</v>
      </c>
      <c r="D225" s="9" t="s">
        <v>253</v>
      </c>
      <c r="E225" s="9" t="s">
        <v>5</v>
      </c>
      <c r="F225" s="9"/>
      <c r="G225" s="143">
        <f>G226</f>
        <v>230</v>
      </c>
      <c r="H225" s="55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82"/>
      <c r="Y225" s="59"/>
    </row>
    <row r="226" spans="1:25" ht="48" outlineLevel="4" thickBot="1">
      <c r="A226" s="114" t="s">
        <v>156</v>
      </c>
      <c r="B226" s="90">
        <v>951</v>
      </c>
      <c r="C226" s="107" t="s">
        <v>11</v>
      </c>
      <c r="D226" s="107" t="s">
        <v>289</v>
      </c>
      <c r="E226" s="107" t="s">
        <v>5</v>
      </c>
      <c r="F226" s="107"/>
      <c r="G226" s="151">
        <f>G227</f>
        <v>230</v>
      </c>
      <c r="H226" s="55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82"/>
      <c r="Y226" s="59"/>
    </row>
    <row r="227" spans="1:25" ht="32.25" outlineLevel="4" thickBot="1">
      <c r="A227" s="5" t="s">
        <v>100</v>
      </c>
      <c r="B227" s="21">
        <v>951</v>
      </c>
      <c r="C227" s="6" t="s">
        <v>11</v>
      </c>
      <c r="D227" s="6" t="s">
        <v>289</v>
      </c>
      <c r="E227" s="6" t="s">
        <v>95</v>
      </c>
      <c r="F227" s="6"/>
      <c r="G227" s="149">
        <f>G228</f>
        <v>230</v>
      </c>
      <c r="H227" s="55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82"/>
      <c r="Y227" s="59"/>
    </row>
    <row r="228" spans="1:25" ht="32.25" outlineLevel="4" thickBot="1">
      <c r="A228" s="88" t="s">
        <v>101</v>
      </c>
      <c r="B228" s="92">
        <v>951</v>
      </c>
      <c r="C228" s="93" t="s">
        <v>11</v>
      </c>
      <c r="D228" s="93" t="s">
        <v>289</v>
      </c>
      <c r="E228" s="93" t="s">
        <v>96</v>
      </c>
      <c r="F228" s="93"/>
      <c r="G228" s="144">
        <v>230</v>
      </c>
      <c r="H228" s="55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82"/>
      <c r="Y228" s="59"/>
    </row>
    <row r="229" spans="1:25" ht="16.5" outlineLevel="5" thickBot="1">
      <c r="A229" s="13" t="s">
        <v>146</v>
      </c>
      <c r="B229" s="19">
        <v>951</v>
      </c>
      <c r="C229" s="9" t="s">
        <v>11</v>
      </c>
      <c r="D229" s="9" t="s">
        <v>252</v>
      </c>
      <c r="E229" s="9" t="s">
        <v>5</v>
      </c>
      <c r="F229" s="9"/>
      <c r="G229" s="143">
        <f>G230+G237</f>
        <v>400</v>
      </c>
      <c r="H229" s="26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44"/>
      <c r="X229" s="65">
        <v>110.26701</v>
      </c>
      <c r="Y229" s="59">
        <f>X229/G223*100</f>
        <v>17.502699999999997</v>
      </c>
    </row>
    <row r="230" spans="1:25" ht="48" outlineLevel="5" thickBot="1">
      <c r="A230" s="94" t="s">
        <v>394</v>
      </c>
      <c r="B230" s="90">
        <v>951</v>
      </c>
      <c r="C230" s="91" t="s">
        <v>11</v>
      </c>
      <c r="D230" s="91" t="s">
        <v>290</v>
      </c>
      <c r="E230" s="91" t="s">
        <v>5</v>
      </c>
      <c r="F230" s="91"/>
      <c r="G230" s="145">
        <f>G231+G234+G236+G235</f>
        <v>400</v>
      </c>
      <c r="H230" s="26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44"/>
      <c r="X230" s="65"/>
      <c r="Y230" s="59"/>
    </row>
    <row r="231" spans="1:25" ht="48" outlineLevel="5" thickBot="1">
      <c r="A231" s="5" t="s">
        <v>157</v>
      </c>
      <c r="B231" s="21">
        <v>951</v>
      </c>
      <c r="C231" s="6" t="s">
        <v>11</v>
      </c>
      <c r="D231" s="6" t="s">
        <v>291</v>
      </c>
      <c r="E231" s="6" t="s">
        <v>5</v>
      </c>
      <c r="F231" s="6"/>
      <c r="G231" s="149">
        <f>G232</f>
        <v>50</v>
      </c>
      <c r="H231" s="31">
        <f aca="true" t="shared" si="35" ref="H231:X231">H232</f>
        <v>0</v>
      </c>
      <c r="I231" s="31">
        <f t="shared" si="35"/>
        <v>0</v>
      </c>
      <c r="J231" s="31">
        <f t="shared" si="35"/>
        <v>0</v>
      </c>
      <c r="K231" s="31">
        <f t="shared" si="35"/>
        <v>0</v>
      </c>
      <c r="L231" s="31">
        <f t="shared" si="35"/>
        <v>0</v>
      </c>
      <c r="M231" s="31">
        <f t="shared" si="35"/>
        <v>0</v>
      </c>
      <c r="N231" s="31">
        <f t="shared" si="35"/>
        <v>0</v>
      </c>
      <c r="O231" s="31">
        <f t="shared" si="35"/>
        <v>0</v>
      </c>
      <c r="P231" s="31">
        <f t="shared" si="35"/>
        <v>0</v>
      </c>
      <c r="Q231" s="31">
        <f t="shared" si="35"/>
        <v>0</v>
      </c>
      <c r="R231" s="31">
        <f t="shared" si="35"/>
        <v>0</v>
      </c>
      <c r="S231" s="31">
        <f t="shared" si="35"/>
        <v>0</v>
      </c>
      <c r="T231" s="31">
        <f t="shared" si="35"/>
        <v>0</v>
      </c>
      <c r="U231" s="31">
        <f t="shared" si="35"/>
        <v>0</v>
      </c>
      <c r="V231" s="31">
        <f t="shared" si="35"/>
        <v>0</v>
      </c>
      <c r="W231" s="31">
        <f t="shared" si="35"/>
        <v>0</v>
      </c>
      <c r="X231" s="66">
        <f t="shared" si="35"/>
        <v>2639.87191</v>
      </c>
      <c r="Y231" s="59">
        <f>X231/G225*100</f>
        <v>1147.7703956521739</v>
      </c>
    </row>
    <row r="232" spans="1:25" ht="32.25" outlineLevel="5" thickBot="1">
      <c r="A232" s="88" t="s">
        <v>100</v>
      </c>
      <c r="B232" s="92">
        <v>951</v>
      </c>
      <c r="C232" s="93" t="s">
        <v>11</v>
      </c>
      <c r="D232" s="93" t="s">
        <v>291</v>
      </c>
      <c r="E232" s="93" t="s">
        <v>95</v>
      </c>
      <c r="F232" s="93"/>
      <c r="G232" s="144">
        <f>G233</f>
        <v>50</v>
      </c>
      <c r="H232" s="26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44"/>
      <c r="X232" s="65">
        <v>2639.87191</v>
      </c>
      <c r="Y232" s="59">
        <f>X232/G226*100</f>
        <v>1147.7703956521739</v>
      </c>
    </row>
    <row r="233" spans="1:25" ht="32.25" outlineLevel="5" thickBot="1">
      <c r="A233" s="88" t="s">
        <v>101</v>
      </c>
      <c r="B233" s="92">
        <v>951</v>
      </c>
      <c r="C233" s="93" t="s">
        <v>11</v>
      </c>
      <c r="D233" s="93" t="s">
        <v>291</v>
      </c>
      <c r="E233" s="93" t="s">
        <v>96</v>
      </c>
      <c r="F233" s="93"/>
      <c r="G233" s="144">
        <v>50</v>
      </c>
      <c r="H233" s="55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75"/>
      <c r="Y233" s="59"/>
    </row>
    <row r="234" spans="1:25" ht="32.25" outlineLevel="5" thickBot="1">
      <c r="A234" s="5" t="s">
        <v>158</v>
      </c>
      <c r="B234" s="21">
        <v>951</v>
      </c>
      <c r="C234" s="6" t="s">
        <v>11</v>
      </c>
      <c r="D234" s="6" t="s">
        <v>292</v>
      </c>
      <c r="E234" s="6" t="s">
        <v>117</v>
      </c>
      <c r="F234" s="6"/>
      <c r="G234" s="149">
        <v>100</v>
      </c>
      <c r="H234" s="55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75"/>
      <c r="Y234" s="59"/>
    </row>
    <row r="235" spans="1:25" ht="32.25" outlineLevel="5" thickBot="1">
      <c r="A235" s="5" t="s">
        <v>412</v>
      </c>
      <c r="B235" s="21">
        <v>951</v>
      </c>
      <c r="C235" s="6" t="s">
        <v>11</v>
      </c>
      <c r="D235" s="6" t="s">
        <v>411</v>
      </c>
      <c r="E235" s="6" t="s">
        <v>117</v>
      </c>
      <c r="F235" s="6"/>
      <c r="G235" s="149">
        <v>213.757</v>
      </c>
      <c r="H235" s="55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75"/>
      <c r="Y235" s="59"/>
    </row>
    <row r="236" spans="1:25" ht="32.25" outlineLevel="5" thickBot="1">
      <c r="A236" s="5" t="s">
        <v>212</v>
      </c>
      <c r="B236" s="21">
        <v>951</v>
      </c>
      <c r="C236" s="6" t="s">
        <v>11</v>
      </c>
      <c r="D236" s="6" t="s">
        <v>372</v>
      </c>
      <c r="E236" s="6" t="s">
        <v>117</v>
      </c>
      <c r="F236" s="6"/>
      <c r="G236" s="149">
        <v>36.243</v>
      </c>
      <c r="H236" s="55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75"/>
      <c r="Y236" s="59"/>
    </row>
    <row r="237" spans="1:25" ht="48" outlineLevel="5" thickBot="1">
      <c r="A237" s="94" t="s">
        <v>393</v>
      </c>
      <c r="B237" s="90">
        <v>951</v>
      </c>
      <c r="C237" s="91" t="s">
        <v>11</v>
      </c>
      <c r="D237" s="91" t="s">
        <v>287</v>
      </c>
      <c r="E237" s="91" t="s">
        <v>5</v>
      </c>
      <c r="F237" s="91"/>
      <c r="G237" s="16">
        <f>G238</f>
        <v>0</v>
      </c>
      <c r="H237" s="55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75"/>
      <c r="Y237" s="59"/>
    </row>
    <row r="238" spans="1:25" ht="48" outlineLevel="5" thickBot="1">
      <c r="A238" s="5" t="s">
        <v>159</v>
      </c>
      <c r="B238" s="21">
        <v>951</v>
      </c>
      <c r="C238" s="6" t="s">
        <v>11</v>
      </c>
      <c r="D238" s="6" t="s">
        <v>293</v>
      </c>
      <c r="E238" s="6" t="s">
        <v>5</v>
      </c>
      <c r="F238" s="6"/>
      <c r="G238" s="7">
        <f>G239</f>
        <v>0</v>
      </c>
      <c r="H238" s="55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75"/>
      <c r="Y238" s="59"/>
    </row>
    <row r="239" spans="1:25" ht="32.25" outlineLevel="5" thickBot="1">
      <c r="A239" s="88" t="s">
        <v>100</v>
      </c>
      <c r="B239" s="92">
        <v>951</v>
      </c>
      <c r="C239" s="93" t="s">
        <v>11</v>
      </c>
      <c r="D239" s="93" t="s">
        <v>293</v>
      </c>
      <c r="E239" s="93" t="s">
        <v>95</v>
      </c>
      <c r="F239" s="93"/>
      <c r="G239" s="98">
        <f>G240</f>
        <v>0</v>
      </c>
      <c r="H239" s="55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75"/>
      <c r="Y239" s="59"/>
    </row>
    <row r="240" spans="1:25" ht="32.25" outlineLevel="6" thickBot="1">
      <c r="A240" s="88" t="s">
        <v>101</v>
      </c>
      <c r="B240" s="92">
        <v>951</v>
      </c>
      <c r="C240" s="93" t="s">
        <v>11</v>
      </c>
      <c r="D240" s="93" t="s">
        <v>293</v>
      </c>
      <c r="E240" s="93" t="s">
        <v>96</v>
      </c>
      <c r="F240" s="93"/>
      <c r="G240" s="98">
        <v>0</v>
      </c>
      <c r="H240" s="29" t="e">
        <f>#REF!+H241</f>
        <v>#REF!</v>
      </c>
      <c r="I240" s="29" t="e">
        <f>#REF!+I241</f>
        <v>#REF!</v>
      </c>
      <c r="J240" s="29" t="e">
        <f>#REF!+J241</f>
        <v>#REF!</v>
      </c>
      <c r="K240" s="29" t="e">
        <f>#REF!+K241</f>
        <v>#REF!</v>
      </c>
      <c r="L240" s="29" t="e">
        <f>#REF!+L241</f>
        <v>#REF!</v>
      </c>
      <c r="M240" s="29" t="e">
        <f>#REF!+M241</f>
        <v>#REF!</v>
      </c>
      <c r="N240" s="29" t="e">
        <f>#REF!+N241</f>
        <v>#REF!</v>
      </c>
      <c r="O240" s="29" t="e">
        <f>#REF!+O241</f>
        <v>#REF!</v>
      </c>
      <c r="P240" s="29" t="e">
        <f>#REF!+P241</f>
        <v>#REF!</v>
      </c>
      <c r="Q240" s="29" t="e">
        <f>#REF!+Q241</f>
        <v>#REF!</v>
      </c>
      <c r="R240" s="29" t="e">
        <f>#REF!+R241</f>
        <v>#REF!</v>
      </c>
      <c r="S240" s="29" t="e">
        <f>#REF!+S241</f>
        <v>#REF!</v>
      </c>
      <c r="T240" s="29" t="e">
        <f>#REF!+T241</f>
        <v>#REF!</v>
      </c>
      <c r="U240" s="29" t="e">
        <f>#REF!+U241</f>
        <v>#REF!</v>
      </c>
      <c r="V240" s="29" t="e">
        <f>#REF!+V241</f>
        <v>#REF!</v>
      </c>
      <c r="W240" s="29" t="e">
        <f>#REF!+W241</f>
        <v>#REF!</v>
      </c>
      <c r="X240" s="73" t="e">
        <f>#REF!+X241</f>
        <v>#REF!</v>
      </c>
      <c r="Y240" s="59" t="e">
        <f>X240/G233*100</f>
        <v>#REF!</v>
      </c>
    </row>
    <row r="241" spans="1:25" ht="16.5" outlineLevel="3" thickBot="1">
      <c r="A241" s="108" t="s">
        <v>56</v>
      </c>
      <c r="B241" s="18">
        <v>951</v>
      </c>
      <c r="C241" s="39" t="s">
        <v>48</v>
      </c>
      <c r="D241" s="39" t="s">
        <v>252</v>
      </c>
      <c r="E241" s="39" t="s">
        <v>5</v>
      </c>
      <c r="F241" s="39"/>
      <c r="G241" s="162">
        <f>G262+G242+G248</f>
        <v>5576.612889999999</v>
      </c>
      <c r="H241" s="31">
        <f aca="true" t="shared" si="36" ref="H241:X241">H243+H285</f>
        <v>0</v>
      </c>
      <c r="I241" s="31">
        <f t="shared" si="36"/>
        <v>0</v>
      </c>
      <c r="J241" s="31">
        <f t="shared" si="36"/>
        <v>0</v>
      </c>
      <c r="K241" s="31">
        <f t="shared" si="36"/>
        <v>0</v>
      </c>
      <c r="L241" s="31">
        <f t="shared" si="36"/>
        <v>0</v>
      </c>
      <c r="M241" s="31">
        <f t="shared" si="36"/>
        <v>0</v>
      </c>
      <c r="N241" s="31">
        <f t="shared" si="36"/>
        <v>0</v>
      </c>
      <c r="O241" s="31">
        <f t="shared" si="36"/>
        <v>0</v>
      </c>
      <c r="P241" s="31">
        <f t="shared" si="36"/>
        <v>0</v>
      </c>
      <c r="Q241" s="31">
        <f t="shared" si="36"/>
        <v>0</v>
      </c>
      <c r="R241" s="31">
        <f t="shared" si="36"/>
        <v>0</v>
      </c>
      <c r="S241" s="31">
        <f t="shared" si="36"/>
        <v>0</v>
      </c>
      <c r="T241" s="31">
        <f t="shared" si="36"/>
        <v>0</v>
      </c>
      <c r="U241" s="31">
        <f t="shared" si="36"/>
        <v>0</v>
      </c>
      <c r="V241" s="31">
        <f t="shared" si="36"/>
        <v>0</v>
      </c>
      <c r="W241" s="31">
        <f t="shared" si="36"/>
        <v>0</v>
      </c>
      <c r="X241" s="66">
        <f t="shared" si="36"/>
        <v>5468.4002</v>
      </c>
      <c r="Y241" s="59">
        <f>X241/G234*100</f>
        <v>5468.4002</v>
      </c>
    </row>
    <row r="242" spans="1:25" ht="16.5" outlineLevel="3" thickBot="1">
      <c r="A242" s="80" t="s">
        <v>222</v>
      </c>
      <c r="B242" s="19">
        <v>951</v>
      </c>
      <c r="C242" s="9" t="s">
        <v>224</v>
      </c>
      <c r="D242" s="9" t="s">
        <v>252</v>
      </c>
      <c r="E242" s="9" t="s">
        <v>5</v>
      </c>
      <c r="F242" s="9"/>
      <c r="G242" s="143">
        <f>G243</f>
        <v>978.11</v>
      </c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66"/>
      <c r="Y242" s="59"/>
    </row>
    <row r="243" spans="1:25" ht="35.25" customHeight="1" outlineLevel="3" thickBot="1">
      <c r="A243" s="112" t="s">
        <v>136</v>
      </c>
      <c r="B243" s="19">
        <v>951</v>
      </c>
      <c r="C243" s="9" t="s">
        <v>224</v>
      </c>
      <c r="D243" s="9" t="s">
        <v>253</v>
      </c>
      <c r="E243" s="9" t="s">
        <v>5</v>
      </c>
      <c r="F243" s="9"/>
      <c r="G243" s="143">
        <f>G244</f>
        <v>978.11</v>
      </c>
      <c r="H243" s="32">
        <f aca="true" t="shared" si="37" ref="H243:X243">H244</f>
        <v>0</v>
      </c>
      <c r="I243" s="32">
        <f t="shared" si="37"/>
        <v>0</v>
      </c>
      <c r="J243" s="32">
        <f t="shared" si="37"/>
        <v>0</v>
      </c>
      <c r="K243" s="32">
        <f t="shared" si="37"/>
        <v>0</v>
      </c>
      <c r="L243" s="32">
        <f t="shared" si="37"/>
        <v>0</v>
      </c>
      <c r="M243" s="32">
        <f t="shared" si="37"/>
        <v>0</v>
      </c>
      <c r="N243" s="32">
        <f t="shared" si="37"/>
        <v>0</v>
      </c>
      <c r="O243" s="32">
        <f t="shared" si="37"/>
        <v>0</v>
      </c>
      <c r="P243" s="32">
        <f t="shared" si="37"/>
        <v>0</v>
      </c>
      <c r="Q243" s="32">
        <f t="shared" si="37"/>
        <v>0</v>
      </c>
      <c r="R243" s="32">
        <f t="shared" si="37"/>
        <v>0</v>
      </c>
      <c r="S243" s="32">
        <f t="shared" si="37"/>
        <v>0</v>
      </c>
      <c r="T243" s="32">
        <f t="shared" si="37"/>
        <v>0</v>
      </c>
      <c r="U243" s="32">
        <f t="shared" si="37"/>
        <v>0</v>
      </c>
      <c r="V243" s="32">
        <f t="shared" si="37"/>
        <v>0</v>
      </c>
      <c r="W243" s="32">
        <f t="shared" si="37"/>
        <v>0</v>
      </c>
      <c r="X243" s="67">
        <f t="shared" si="37"/>
        <v>468.4002</v>
      </c>
      <c r="Y243" s="59" t="e">
        <f>X243/G237*100</f>
        <v>#DIV/0!</v>
      </c>
    </row>
    <row r="244" spans="1:25" ht="32.25" outlineLevel="5" thickBot="1">
      <c r="A244" s="112" t="s">
        <v>137</v>
      </c>
      <c r="B244" s="19">
        <v>951</v>
      </c>
      <c r="C244" s="9" t="s">
        <v>224</v>
      </c>
      <c r="D244" s="9" t="s">
        <v>254</v>
      </c>
      <c r="E244" s="9" t="s">
        <v>5</v>
      </c>
      <c r="F244" s="9"/>
      <c r="G244" s="143">
        <f>G245</f>
        <v>978.11</v>
      </c>
      <c r="H244" s="26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44"/>
      <c r="X244" s="65">
        <v>468.4002</v>
      </c>
      <c r="Y244" s="59" t="e">
        <f>X244/G238*100</f>
        <v>#DIV/0!</v>
      </c>
    </row>
    <row r="245" spans="1:25" ht="16.5" outlineLevel="5" thickBot="1">
      <c r="A245" s="150" t="s">
        <v>223</v>
      </c>
      <c r="B245" s="90">
        <v>951</v>
      </c>
      <c r="C245" s="91" t="s">
        <v>224</v>
      </c>
      <c r="D245" s="91" t="s">
        <v>294</v>
      </c>
      <c r="E245" s="91" t="s">
        <v>5</v>
      </c>
      <c r="F245" s="91"/>
      <c r="G245" s="145">
        <f>G246</f>
        <v>978.11</v>
      </c>
      <c r="H245" s="55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75"/>
      <c r="Y245" s="59"/>
    </row>
    <row r="246" spans="1:25" ht="32.25" outlineLevel="5" thickBot="1">
      <c r="A246" s="5" t="s">
        <v>100</v>
      </c>
      <c r="B246" s="21">
        <v>951</v>
      </c>
      <c r="C246" s="6" t="s">
        <v>224</v>
      </c>
      <c r="D246" s="6" t="s">
        <v>294</v>
      </c>
      <c r="E246" s="6" t="s">
        <v>95</v>
      </c>
      <c r="F246" s="6"/>
      <c r="G246" s="149">
        <f>G247</f>
        <v>978.11</v>
      </c>
      <c r="H246" s="55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75"/>
      <c r="Y246" s="59"/>
    </row>
    <row r="247" spans="1:25" ht="32.25" outlineLevel="5" thickBot="1">
      <c r="A247" s="88" t="s">
        <v>101</v>
      </c>
      <c r="B247" s="92">
        <v>951</v>
      </c>
      <c r="C247" s="93" t="s">
        <v>224</v>
      </c>
      <c r="D247" s="93" t="s">
        <v>294</v>
      </c>
      <c r="E247" s="93" t="s">
        <v>96</v>
      </c>
      <c r="F247" s="93"/>
      <c r="G247" s="144">
        <v>978.11</v>
      </c>
      <c r="H247" s="55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75"/>
      <c r="Y247" s="59"/>
    </row>
    <row r="248" spans="1:25" ht="16.5" outlineLevel="5" thickBot="1">
      <c r="A248" s="80" t="s">
        <v>236</v>
      </c>
      <c r="B248" s="19">
        <v>951</v>
      </c>
      <c r="C248" s="9" t="s">
        <v>238</v>
      </c>
      <c r="D248" s="9" t="s">
        <v>252</v>
      </c>
      <c r="E248" s="9" t="s">
        <v>5</v>
      </c>
      <c r="F248" s="93"/>
      <c r="G248" s="143">
        <f>G253+G249</f>
        <v>4548.152889999999</v>
      </c>
      <c r="H248" s="55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75"/>
      <c r="Y248" s="59"/>
    </row>
    <row r="249" spans="1:25" ht="32.25" outlineLevel="5" thickBot="1">
      <c r="A249" s="112" t="s">
        <v>136</v>
      </c>
      <c r="B249" s="19">
        <v>951</v>
      </c>
      <c r="C249" s="9" t="s">
        <v>238</v>
      </c>
      <c r="D249" s="9" t="s">
        <v>253</v>
      </c>
      <c r="E249" s="9" t="s">
        <v>5</v>
      </c>
      <c r="F249" s="9"/>
      <c r="G249" s="143">
        <f>G250</f>
        <v>40.65392</v>
      </c>
      <c r="H249" s="55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75"/>
      <c r="Y249" s="59"/>
    </row>
    <row r="250" spans="1:25" ht="32.25" outlineLevel="5" thickBot="1">
      <c r="A250" s="112" t="s">
        <v>137</v>
      </c>
      <c r="B250" s="19">
        <v>951</v>
      </c>
      <c r="C250" s="9" t="s">
        <v>238</v>
      </c>
      <c r="D250" s="9" t="s">
        <v>254</v>
      </c>
      <c r="E250" s="9" t="s">
        <v>5</v>
      </c>
      <c r="F250" s="9"/>
      <c r="G250" s="143">
        <f>G251</f>
        <v>40.65392</v>
      </c>
      <c r="H250" s="55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75"/>
      <c r="Y250" s="59"/>
    </row>
    <row r="251" spans="1:25" ht="19.5" outlineLevel="5" thickBot="1">
      <c r="A251" s="94" t="s">
        <v>141</v>
      </c>
      <c r="B251" s="132">
        <v>951</v>
      </c>
      <c r="C251" s="91" t="s">
        <v>238</v>
      </c>
      <c r="D251" s="91" t="s">
        <v>339</v>
      </c>
      <c r="E251" s="91" t="s">
        <v>5</v>
      </c>
      <c r="F251" s="95"/>
      <c r="G251" s="145">
        <f>G252</f>
        <v>40.65392</v>
      </c>
      <c r="H251" s="55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75"/>
      <c r="Y251" s="59"/>
    </row>
    <row r="252" spans="1:25" ht="32.25" outlineLevel="5" thickBot="1">
      <c r="A252" s="5" t="s">
        <v>101</v>
      </c>
      <c r="B252" s="21">
        <v>951</v>
      </c>
      <c r="C252" s="6" t="s">
        <v>238</v>
      </c>
      <c r="D252" s="6" t="s">
        <v>339</v>
      </c>
      <c r="E252" s="6" t="s">
        <v>96</v>
      </c>
      <c r="F252" s="78"/>
      <c r="G252" s="149">
        <v>40.65392</v>
      </c>
      <c r="H252" s="55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75"/>
      <c r="Y252" s="59"/>
    </row>
    <row r="253" spans="1:25" ht="16.5" outlineLevel="5" thickBot="1">
      <c r="A253" s="13" t="s">
        <v>160</v>
      </c>
      <c r="B253" s="19">
        <v>951</v>
      </c>
      <c r="C253" s="9" t="s">
        <v>238</v>
      </c>
      <c r="D253" s="9" t="s">
        <v>252</v>
      </c>
      <c r="E253" s="9" t="s">
        <v>5</v>
      </c>
      <c r="F253" s="93"/>
      <c r="G253" s="143">
        <f>G254</f>
        <v>4507.49897</v>
      </c>
      <c r="H253" s="55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75"/>
      <c r="Y253" s="59"/>
    </row>
    <row r="254" spans="1:25" ht="48" outlineLevel="5" thickBot="1">
      <c r="A254" s="94" t="s">
        <v>395</v>
      </c>
      <c r="B254" s="90">
        <v>951</v>
      </c>
      <c r="C254" s="91" t="s">
        <v>238</v>
      </c>
      <c r="D254" s="91" t="s">
        <v>295</v>
      </c>
      <c r="E254" s="91" t="s">
        <v>5</v>
      </c>
      <c r="F254" s="91"/>
      <c r="G254" s="145">
        <f>G259+G255</f>
        <v>4507.49897</v>
      </c>
      <c r="H254" s="55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75"/>
      <c r="Y254" s="59"/>
    </row>
    <row r="255" spans="1:25" ht="48" outlineLevel="5" thickBot="1">
      <c r="A255" s="5" t="s">
        <v>220</v>
      </c>
      <c r="B255" s="21">
        <v>951</v>
      </c>
      <c r="C255" s="6" t="s">
        <v>238</v>
      </c>
      <c r="D255" s="6" t="s">
        <v>296</v>
      </c>
      <c r="E255" s="6" t="s">
        <v>5</v>
      </c>
      <c r="F255" s="6"/>
      <c r="G255" s="149">
        <f>G256</f>
        <v>3235.6265299999995</v>
      </c>
      <c r="H255" s="55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75"/>
      <c r="Y255" s="59"/>
    </row>
    <row r="256" spans="1:25" ht="32.25" outlineLevel="5" thickBot="1">
      <c r="A256" s="88" t="s">
        <v>100</v>
      </c>
      <c r="B256" s="92">
        <v>951</v>
      </c>
      <c r="C256" s="93" t="s">
        <v>238</v>
      </c>
      <c r="D256" s="93" t="s">
        <v>296</v>
      </c>
      <c r="E256" s="93" t="s">
        <v>95</v>
      </c>
      <c r="F256" s="93"/>
      <c r="G256" s="144">
        <f>G258+G257</f>
        <v>3235.6265299999995</v>
      </c>
      <c r="H256" s="55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75"/>
      <c r="Y256" s="59"/>
    </row>
    <row r="257" spans="1:25" ht="32.25" outlineLevel="5" thickBot="1">
      <c r="A257" s="88" t="s">
        <v>414</v>
      </c>
      <c r="B257" s="92">
        <v>951</v>
      </c>
      <c r="C257" s="93" t="s">
        <v>238</v>
      </c>
      <c r="D257" s="93" t="s">
        <v>296</v>
      </c>
      <c r="E257" s="93" t="s">
        <v>413</v>
      </c>
      <c r="F257" s="93"/>
      <c r="G257" s="144">
        <v>559.4657</v>
      </c>
      <c r="H257" s="55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75"/>
      <c r="Y257" s="59"/>
    </row>
    <row r="258" spans="1:25" ht="32.25" outlineLevel="5" thickBot="1">
      <c r="A258" s="88" t="s">
        <v>101</v>
      </c>
      <c r="B258" s="92">
        <v>951</v>
      </c>
      <c r="C258" s="93" t="s">
        <v>238</v>
      </c>
      <c r="D258" s="93" t="s">
        <v>296</v>
      </c>
      <c r="E258" s="93" t="s">
        <v>96</v>
      </c>
      <c r="F258" s="93"/>
      <c r="G258" s="144">
        <v>2676.16083</v>
      </c>
      <c r="H258" s="55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75"/>
      <c r="Y258" s="59"/>
    </row>
    <row r="259" spans="1:25" ht="48" outlineLevel="5" thickBot="1">
      <c r="A259" s="5" t="s">
        <v>237</v>
      </c>
      <c r="B259" s="21">
        <v>951</v>
      </c>
      <c r="C259" s="6" t="s">
        <v>238</v>
      </c>
      <c r="D259" s="6" t="s">
        <v>297</v>
      </c>
      <c r="E259" s="6" t="s">
        <v>5</v>
      </c>
      <c r="F259" s="6"/>
      <c r="G259" s="149">
        <f>G260</f>
        <v>1271.87244</v>
      </c>
      <c r="H259" s="55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75"/>
      <c r="Y259" s="59"/>
    </row>
    <row r="260" spans="1:25" ht="32.25" outlineLevel="5" thickBot="1">
      <c r="A260" s="88" t="s">
        <v>100</v>
      </c>
      <c r="B260" s="92">
        <v>951</v>
      </c>
      <c r="C260" s="93" t="s">
        <v>238</v>
      </c>
      <c r="D260" s="93" t="s">
        <v>297</v>
      </c>
      <c r="E260" s="93" t="s">
        <v>95</v>
      </c>
      <c r="F260" s="93"/>
      <c r="G260" s="144">
        <f>G261</f>
        <v>1271.87244</v>
      </c>
      <c r="H260" s="55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75"/>
      <c r="Y260" s="59"/>
    </row>
    <row r="261" spans="1:25" ht="32.25" outlineLevel="5" thickBot="1">
      <c r="A261" s="88" t="s">
        <v>101</v>
      </c>
      <c r="B261" s="92">
        <v>951</v>
      </c>
      <c r="C261" s="93" t="s">
        <v>238</v>
      </c>
      <c r="D261" s="93" t="s">
        <v>297</v>
      </c>
      <c r="E261" s="93" t="s">
        <v>96</v>
      </c>
      <c r="F261" s="93"/>
      <c r="G261" s="144">
        <v>1271.87244</v>
      </c>
      <c r="H261" s="55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75"/>
      <c r="Y261" s="59"/>
    </row>
    <row r="262" spans="1:25" ht="32.25" outlineLevel="5" thickBot="1">
      <c r="A262" s="8" t="s">
        <v>33</v>
      </c>
      <c r="B262" s="19">
        <v>951</v>
      </c>
      <c r="C262" s="9" t="s">
        <v>12</v>
      </c>
      <c r="D262" s="9" t="s">
        <v>252</v>
      </c>
      <c r="E262" s="9" t="s">
        <v>5</v>
      </c>
      <c r="F262" s="9"/>
      <c r="G262" s="143">
        <f>G274+G263</f>
        <v>50.35</v>
      </c>
      <c r="H262" s="55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75"/>
      <c r="Y262" s="59"/>
    </row>
    <row r="263" spans="1:25" ht="32.25" outlineLevel="5" thickBot="1">
      <c r="A263" s="112" t="s">
        <v>136</v>
      </c>
      <c r="B263" s="19">
        <v>951</v>
      </c>
      <c r="C263" s="9" t="s">
        <v>12</v>
      </c>
      <c r="D263" s="9" t="s">
        <v>253</v>
      </c>
      <c r="E263" s="9" t="s">
        <v>5</v>
      </c>
      <c r="F263" s="9"/>
      <c r="G263" s="10">
        <f>G264</f>
        <v>50.35</v>
      </c>
      <c r="H263" s="55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75"/>
      <c r="Y263" s="59"/>
    </row>
    <row r="264" spans="1:25" ht="32.25" outlineLevel="5" thickBot="1">
      <c r="A264" s="112" t="s">
        <v>137</v>
      </c>
      <c r="B264" s="19">
        <v>951</v>
      </c>
      <c r="C264" s="9" t="s">
        <v>12</v>
      </c>
      <c r="D264" s="9" t="s">
        <v>254</v>
      </c>
      <c r="E264" s="9" t="s">
        <v>5</v>
      </c>
      <c r="F264" s="9"/>
      <c r="G264" s="10">
        <f>G265+G271</f>
        <v>50.35</v>
      </c>
      <c r="H264" s="55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75"/>
      <c r="Y264" s="59"/>
    </row>
    <row r="265" spans="1:25" ht="48" outlineLevel="5" thickBot="1">
      <c r="A265" s="114" t="s">
        <v>199</v>
      </c>
      <c r="B265" s="90">
        <v>951</v>
      </c>
      <c r="C265" s="91" t="s">
        <v>12</v>
      </c>
      <c r="D265" s="91" t="s">
        <v>298</v>
      </c>
      <c r="E265" s="91" t="s">
        <v>5</v>
      </c>
      <c r="F265" s="91"/>
      <c r="G265" s="16">
        <f>G266+G269</f>
        <v>0.35000000000000003</v>
      </c>
      <c r="H265" s="55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75"/>
      <c r="Y265" s="59"/>
    </row>
    <row r="266" spans="1:25" ht="32.25" outlineLevel="5" thickBot="1">
      <c r="A266" s="5" t="s">
        <v>94</v>
      </c>
      <c r="B266" s="21">
        <v>951</v>
      </c>
      <c r="C266" s="6" t="s">
        <v>12</v>
      </c>
      <c r="D266" s="6" t="s">
        <v>298</v>
      </c>
      <c r="E266" s="6" t="s">
        <v>91</v>
      </c>
      <c r="F266" s="6"/>
      <c r="G266" s="7">
        <f>G267+G268</f>
        <v>0.30000000000000004</v>
      </c>
      <c r="H266" s="55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75"/>
      <c r="Y266" s="59"/>
    </row>
    <row r="267" spans="1:25" ht="32.25" outlineLevel="5" thickBot="1">
      <c r="A267" s="88" t="s">
        <v>249</v>
      </c>
      <c r="B267" s="92">
        <v>951</v>
      </c>
      <c r="C267" s="93" t="s">
        <v>12</v>
      </c>
      <c r="D267" s="93" t="s">
        <v>298</v>
      </c>
      <c r="E267" s="93" t="s">
        <v>92</v>
      </c>
      <c r="F267" s="93"/>
      <c r="G267" s="98">
        <v>0.23</v>
      </c>
      <c r="H267" s="55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75"/>
      <c r="Y267" s="59"/>
    </row>
    <row r="268" spans="1:25" ht="48" outlineLevel="5" thickBot="1">
      <c r="A268" s="88" t="s">
        <v>244</v>
      </c>
      <c r="B268" s="92">
        <v>951</v>
      </c>
      <c r="C268" s="93" t="s">
        <v>12</v>
      </c>
      <c r="D268" s="93" t="s">
        <v>298</v>
      </c>
      <c r="E268" s="93" t="s">
        <v>245</v>
      </c>
      <c r="F268" s="93"/>
      <c r="G268" s="98">
        <v>0.07</v>
      </c>
      <c r="H268" s="55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75"/>
      <c r="Y268" s="59"/>
    </row>
    <row r="269" spans="1:25" ht="32.25" outlineLevel="5" thickBot="1">
      <c r="A269" s="5" t="s">
        <v>100</v>
      </c>
      <c r="B269" s="21">
        <v>951</v>
      </c>
      <c r="C269" s="6" t="s">
        <v>12</v>
      </c>
      <c r="D269" s="6" t="s">
        <v>298</v>
      </c>
      <c r="E269" s="6" t="s">
        <v>95</v>
      </c>
      <c r="F269" s="6"/>
      <c r="G269" s="7">
        <f>G270</f>
        <v>0.05</v>
      </c>
      <c r="H269" s="55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75"/>
      <c r="Y269" s="59"/>
    </row>
    <row r="270" spans="1:25" ht="32.25" outlineLevel="5" thickBot="1">
      <c r="A270" s="88" t="s">
        <v>101</v>
      </c>
      <c r="B270" s="92">
        <v>951</v>
      </c>
      <c r="C270" s="93" t="s">
        <v>12</v>
      </c>
      <c r="D270" s="93" t="s">
        <v>298</v>
      </c>
      <c r="E270" s="93" t="s">
        <v>96</v>
      </c>
      <c r="F270" s="93"/>
      <c r="G270" s="98">
        <v>0.05</v>
      </c>
      <c r="H270" s="55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75"/>
      <c r="Y270" s="59"/>
    </row>
    <row r="271" spans="1:25" ht="32.25" outlineLevel="5" thickBot="1">
      <c r="A271" s="94" t="s">
        <v>225</v>
      </c>
      <c r="B271" s="90">
        <v>951</v>
      </c>
      <c r="C271" s="91" t="s">
        <v>12</v>
      </c>
      <c r="D271" s="91" t="s">
        <v>299</v>
      </c>
      <c r="E271" s="91" t="s">
        <v>5</v>
      </c>
      <c r="F271" s="91"/>
      <c r="G271" s="16">
        <f>G272</f>
        <v>50</v>
      </c>
      <c r="H271" s="55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75"/>
      <c r="Y271" s="59"/>
    </row>
    <row r="272" spans="1:25" ht="32.25" outlineLevel="5" thickBot="1">
      <c r="A272" s="5" t="s">
        <v>100</v>
      </c>
      <c r="B272" s="21">
        <v>951</v>
      </c>
      <c r="C272" s="6" t="s">
        <v>12</v>
      </c>
      <c r="D272" s="6" t="s">
        <v>299</v>
      </c>
      <c r="E272" s="6" t="s">
        <v>95</v>
      </c>
      <c r="F272" s="6"/>
      <c r="G272" s="7">
        <f>G273</f>
        <v>50</v>
      </c>
      <c r="H272" s="55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75"/>
      <c r="Y272" s="59"/>
    </row>
    <row r="273" spans="1:25" ht="32.25" outlineLevel="5" thickBot="1">
      <c r="A273" s="88" t="s">
        <v>101</v>
      </c>
      <c r="B273" s="92">
        <v>951</v>
      </c>
      <c r="C273" s="93" t="s">
        <v>12</v>
      </c>
      <c r="D273" s="93" t="s">
        <v>299</v>
      </c>
      <c r="E273" s="93" t="s">
        <v>96</v>
      </c>
      <c r="F273" s="93"/>
      <c r="G273" s="98">
        <v>50</v>
      </c>
      <c r="H273" s="55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75"/>
      <c r="Y273" s="59"/>
    </row>
    <row r="274" spans="1:25" ht="16.5" outlineLevel="5" thickBot="1">
      <c r="A274" s="13" t="s">
        <v>160</v>
      </c>
      <c r="B274" s="19">
        <v>951</v>
      </c>
      <c r="C274" s="11" t="s">
        <v>12</v>
      </c>
      <c r="D274" s="11" t="s">
        <v>252</v>
      </c>
      <c r="E274" s="11" t="s">
        <v>5</v>
      </c>
      <c r="F274" s="11"/>
      <c r="G274" s="146">
        <f>G275</f>
        <v>0</v>
      </c>
      <c r="H274" s="55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75"/>
      <c r="Y274" s="59"/>
    </row>
    <row r="275" spans="1:25" ht="48" outlineLevel="5" thickBot="1">
      <c r="A275" s="8" t="s">
        <v>395</v>
      </c>
      <c r="B275" s="19">
        <v>951</v>
      </c>
      <c r="C275" s="9" t="s">
        <v>12</v>
      </c>
      <c r="D275" s="9" t="s">
        <v>295</v>
      </c>
      <c r="E275" s="9" t="s">
        <v>5</v>
      </c>
      <c r="F275" s="9"/>
      <c r="G275" s="143">
        <f>G276</f>
        <v>0</v>
      </c>
      <c r="H275" s="55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75"/>
      <c r="Y275" s="59"/>
    </row>
    <row r="276" spans="1:25" ht="48" outlineLevel="5" thickBot="1">
      <c r="A276" s="94" t="s">
        <v>220</v>
      </c>
      <c r="B276" s="90">
        <v>951</v>
      </c>
      <c r="C276" s="91" t="s">
        <v>12</v>
      </c>
      <c r="D276" s="91" t="s">
        <v>300</v>
      </c>
      <c r="E276" s="91" t="s">
        <v>5</v>
      </c>
      <c r="F276" s="91"/>
      <c r="G276" s="145">
        <f>G277</f>
        <v>0</v>
      </c>
      <c r="H276" s="55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75"/>
      <c r="Y276" s="59"/>
    </row>
    <row r="277" spans="1:25" ht="32.25" outlineLevel="5" thickBot="1">
      <c r="A277" s="5" t="s">
        <v>100</v>
      </c>
      <c r="B277" s="21">
        <v>951</v>
      </c>
      <c r="C277" s="6" t="s">
        <v>12</v>
      </c>
      <c r="D277" s="6" t="s">
        <v>300</v>
      </c>
      <c r="E277" s="6" t="s">
        <v>95</v>
      </c>
      <c r="F277" s="6"/>
      <c r="G277" s="149">
        <f>G278</f>
        <v>0</v>
      </c>
      <c r="H277" s="55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75"/>
      <c r="Y277" s="59"/>
    </row>
    <row r="278" spans="1:25" ht="32.25" outlineLevel="5" thickBot="1">
      <c r="A278" s="88" t="s">
        <v>101</v>
      </c>
      <c r="B278" s="92">
        <v>951</v>
      </c>
      <c r="C278" s="93" t="s">
        <v>12</v>
      </c>
      <c r="D278" s="93" t="s">
        <v>300</v>
      </c>
      <c r="E278" s="93" t="s">
        <v>96</v>
      </c>
      <c r="F278" s="93"/>
      <c r="G278" s="144">
        <v>0</v>
      </c>
      <c r="H278" s="55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75"/>
      <c r="Y278" s="59"/>
    </row>
    <row r="279" spans="1:25" ht="19.5" outlineLevel="5" thickBot="1">
      <c r="A279" s="108" t="s">
        <v>47</v>
      </c>
      <c r="B279" s="18">
        <v>951</v>
      </c>
      <c r="C279" s="14" t="s">
        <v>46</v>
      </c>
      <c r="D279" s="14" t="s">
        <v>252</v>
      </c>
      <c r="E279" s="14" t="s">
        <v>5</v>
      </c>
      <c r="F279" s="14"/>
      <c r="G279" s="142">
        <f>G280+G296+G301</f>
        <v>14855.31383</v>
      </c>
      <c r="H279" s="55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75"/>
      <c r="Y279" s="59"/>
    </row>
    <row r="280" spans="1:25" ht="16.5" outlineLevel="5" thickBot="1">
      <c r="A280" s="124" t="s">
        <v>39</v>
      </c>
      <c r="B280" s="18">
        <v>951</v>
      </c>
      <c r="C280" s="39" t="s">
        <v>19</v>
      </c>
      <c r="D280" s="39" t="s">
        <v>252</v>
      </c>
      <c r="E280" s="39" t="s">
        <v>5</v>
      </c>
      <c r="F280" s="39"/>
      <c r="G280" s="162">
        <f>G281+G285</f>
        <v>13236.54263</v>
      </c>
      <c r="H280" s="55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75"/>
      <c r="Y280" s="59"/>
    </row>
    <row r="281" spans="1:25" ht="32.25" outlineLevel="5" thickBot="1">
      <c r="A281" s="112" t="s">
        <v>136</v>
      </c>
      <c r="B281" s="19">
        <v>951</v>
      </c>
      <c r="C281" s="9" t="s">
        <v>19</v>
      </c>
      <c r="D281" s="9" t="s">
        <v>253</v>
      </c>
      <c r="E281" s="9" t="s">
        <v>5</v>
      </c>
      <c r="F281" s="9"/>
      <c r="G281" s="143">
        <f>G282</f>
        <v>59.28963</v>
      </c>
      <c r="H281" s="55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75"/>
      <c r="Y281" s="59"/>
    </row>
    <row r="282" spans="1:25" ht="32.25" outlineLevel="5" thickBot="1">
      <c r="A282" s="112" t="s">
        <v>137</v>
      </c>
      <c r="B282" s="19">
        <v>951</v>
      </c>
      <c r="C282" s="9" t="s">
        <v>19</v>
      </c>
      <c r="D282" s="9" t="s">
        <v>254</v>
      </c>
      <c r="E282" s="9" t="s">
        <v>5</v>
      </c>
      <c r="F282" s="9"/>
      <c r="G282" s="143">
        <f>G283</f>
        <v>59.28963</v>
      </c>
      <c r="H282" s="55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75"/>
      <c r="Y282" s="59"/>
    </row>
    <row r="283" spans="1:25" ht="19.5" outlineLevel="5" thickBot="1">
      <c r="A283" s="94" t="s">
        <v>141</v>
      </c>
      <c r="B283" s="132">
        <v>951</v>
      </c>
      <c r="C283" s="91" t="s">
        <v>19</v>
      </c>
      <c r="D283" s="91" t="s">
        <v>339</v>
      </c>
      <c r="E283" s="91" t="s">
        <v>5</v>
      </c>
      <c r="F283" s="95"/>
      <c r="G283" s="145">
        <f>G284</f>
        <v>59.28963</v>
      </c>
      <c r="H283" s="55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75"/>
      <c r="Y283" s="59"/>
    </row>
    <row r="284" spans="1:25" ht="19.5" outlineLevel="5" thickBot="1">
      <c r="A284" s="5" t="s">
        <v>110</v>
      </c>
      <c r="B284" s="21">
        <v>951</v>
      </c>
      <c r="C284" s="6" t="s">
        <v>19</v>
      </c>
      <c r="D284" s="6" t="s">
        <v>339</v>
      </c>
      <c r="E284" s="6" t="s">
        <v>89</v>
      </c>
      <c r="F284" s="78"/>
      <c r="G284" s="149">
        <v>59.28963</v>
      </c>
      <c r="H284" s="55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75"/>
      <c r="Y284" s="59"/>
    </row>
    <row r="285" spans="1:25" ht="32.25" outlineLevel="4" thickBot="1">
      <c r="A285" s="80" t="s">
        <v>396</v>
      </c>
      <c r="B285" s="19">
        <v>951</v>
      </c>
      <c r="C285" s="9" t="s">
        <v>19</v>
      </c>
      <c r="D285" s="9" t="s">
        <v>301</v>
      </c>
      <c r="E285" s="9" t="s">
        <v>5</v>
      </c>
      <c r="F285" s="9"/>
      <c r="G285" s="143">
        <f>G286</f>
        <v>13177.253</v>
      </c>
      <c r="H285" s="32">
        <f aca="true" t="shared" si="38" ref="H285:X285">H286+H288</f>
        <v>0</v>
      </c>
      <c r="I285" s="32">
        <f t="shared" si="38"/>
        <v>0</v>
      </c>
      <c r="J285" s="32">
        <f t="shared" si="38"/>
        <v>0</v>
      </c>
      <c r="K285" s="32">
        <f t="shared" si="38"/>
        <v>0</v>
      </c>
      <c r="L285" s="32">
        <f t="shared" si="38"/>
        <v>0</v>
      </c>
      <c r="M285" s="32">
        <f t="shared" si="38"/>
        <v>0</v>
      </c>
      <c r="N285" s="32">
        <f t="shared" si="38"/>
        <v>0</v>
      </c>
      <c r="O285" s="32">
        <f t="shared" si="38"/>
        <v>0</v>
      </c>
      <c r="P285" s="32">
        <f t="shared" si="38"/>
        <v>0</v>
      </c>
      <c r="Q285" s="32">
        <f t="shared" si="38"/>
        <v>0</v>
      </c>
      <c r="R285" s="32">
        <f t="shared" si="38"/>
        <v>0</v>
      </c>
      <c r="S285" s="32">
        <f t="shared" si="38"/>
        <v>0</v>
      </c>
      <c r="T285" s="32">
        <f t="shared" si="38"/>
        <v>0</v>
      </c>
      <c r="U285" s="32">
        <f t="shared" si="38"/>
        <v>0</v>
      </c>
      <c r="V285" s="32">
        <f t="shared" si="38"/>
        <v>0</v>
      </c>
      <c r="W285" s="32">
        <f t="shared" si="38"/>
        <v>0</v>
      </c>
      <c r="X285" s="32">
        <f t="shared" si="38"/>
        <v>5000</v>
      </c>
      <c r="Y285" s="59" t="e">
        <f>X285/G275*100</f>
        <v>#DIV/0!</v>
      </c>
    </row>
    <row r="286" spans="1:25" ht="54.75" customHeight="1" outlineLevel="5" thickBot="1">
      <c r="A286" s="125" t="s">
        <v>161</v>
      </c>
      <c r="B286" s="132">
        <v>951</v>
      </c>
      <c r="C286" s="91" t="s">
        <v>19</v>
      </c>
      <c r="D286" s="91" t="s">
        <v>302</v>
      </c>
      <c r="E286" s="91" t="s">
        <v>5</v>
      </c>
      <c r="F286" s="95"/>
      <c r="G286" s="145">
        <f>G287+G290+G293</f>
        <v>13177.253</v>
      </c>
      <c r="H286" s="26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44"/>
      <c r="X286" s="65">
        <v>0</v>
      </c>
      <c r="Y286" s="59" t="e">
        <f>X286/G276*100</f>
        <v>#DIV/0!</v>
      </c>
    </row>
    <row r="287" spans="1:25" ht="36" customHeight="1" outlineLevel="5" thickBot="1">
      <c r="A287" s="5" t="s">
        <v>121</v>
      </c>
      <c r="B287" s="21">
        <v>951</v>
      </c>
      <c r="C287" s="6" t="s">
        <v>19</v>
      </c>
      <c r="D287" s="6" t="s">
        <v>302</v>
      </c>
      <c r="E287" s="6" t="s">
        <v>5</v>
      </c>
      <c r="F287" s="78"/>
      <c r="G287" s="149">
        <f>G288+G289</f>
        <v>13027.253</v>
      </c>
      <c r="H287" s="26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44"/>
      <c r="X287" s="65"/>
      <c r="Y287" s="59"/>
    </row>
    <row r="288" spans="1:25" ht="48" outlineLevel="5" thickBot="1">
      <c r="A288" s="96" t="s">
        <v>209</v>
      </c>
      <c r="B288" s="134">
        <v>951</v>
      </c>
      <c r="C288" s="93" t="s">
        <v>19</v>
      </c>
      <c r="D288" s="93" t="s">
        <v>302</v>
      </c>
      <c r="E288" s="93" t="s">
        <v>89</v>
      </c>
      <c r="F288" s="97"/>
      <c r="G288" s="144">
        <v>12794</v>
      </c>
      <c r="H288" s="26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44"/>
      <c r="X288" s="65">
        <v>5000</v>
      </c>
      <c r="Y288" s="59" t="e">
        <f>X288/G278*100</f>
        <v>#DIV/0!</v>
      </c>
    </row>
    <row r="289" spans="1:25" ht="19.5" outlineLevel="5" thickBot="1">
      <c r="A289" s="96" t="s">
        <v>87</v>
      </c>
      <c r="B289" s="134">
        <v>951</v>
      </c>
      <c r="C289" s="93" t="s">
        <v>19</v>
      </c>
      <c r="D289" s="93" t="s">
        <v>358</v>
      </c>
      <c r="E289" s="93" t="s">
        <v>88</v>
      </c>
      <c r="F289" s="97"/>
      <c r="G289" s="144">
        <v>233.253</v>
      </c>
      <c r="H289" s="55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75"/>
      <c r="Y289" s="59"/>
    </row>
    <row r="290" spans="1:25" ht="32.25" outlineLevel="5" thickBot="1">
      <c r="A290" s="5" t="s">
        <v>377</v>
      </c>
      <c r="B290" s="21">
        <v>951</v>
      </c>
      <c r="C290" s="6" t="s">
        <v>19</v>
      </c>
      <c r="D290" s="6" t="s">
        <v>384</v>
      </c>
      <c r="E290" s="6" t="s">
        <v>5</v>
      </c>
      <c r="F290" s="6"/>
      <c r="G290" s="7">
        <f>G291</f>
        <v>100</v>
      </c>
      <c r="H290" s="55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75"/>
      <c r="Y290" s="59"/>
    </row>
    <row r="291" spans="1:25" ht="16.5" outlineLevel="5" thickBot="1">
      <c r="A291" s="88" t="s">
        <v>121</v>
      </c>
      <c r="B291" s="92">
        <v>951</v>
      </c>
      <c r="C291" s="93" t="s">
        <v>19</v>
      </c>
      <c r="D291" s="93" t="s">
        <v>384</v>
      </c>
      <c r="E291" s="93" t="s">
        <v>120</v>
      </c>
      <c r="F291" s="93"/>
      <c r="G291" s="98">
        <f>G292</f>
        <v>100</v>
      </c>
      <c r="H291" s="55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75"/>
      <c r="Y291" s="59"/>
    </row>
    <row r="292" spans="1:25" ht="16.5" outlineLevel="5" thickBot="1">
      <c r="A292" s="96" t="s">
        <v>87</v>
      </c>
      <c r="B292" s="92">
        <v>951</v>
      </c>
      <c r="C292" s="93" t="s">
        <v>19</v>
      </c>
      <c r="D292" s="93" t="s">
        <v>384</v>
      </c>
      <c r="E292" s="93" t="s">
        <v>88</v>
      </c>
      <c r="F292" s="93"/>
      <c r="G292" s="98">
        <v>100</v>
      </c>
      <c r="H292" s="55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75"/>
      <c r="Y292" s="59"/>
    </row>
    <row r="293" spans="1:25" ht="32.25" outlineLevel="5" thickBot="1">
      <c r="A293" s="5" t="s">
        <v>380</v>
      </c>
      <c r="B293" s="21">
        <v>951</v>
      </c>
      <c r="C293" s="6" t="s">
        <v>19</v>
      </c>
      <c r="D293" s="6" t="s">
        <v>385</v>
      </c>
      <c r="E293" s="6" t="s">
        <v>5</v>
      </c>
      <c r="F293" s="6"/>
      <c r="G293" s="7">
        <f>G294</f>
        <v>50</v>
      </c>
      <c r="H293" s="55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75"/>
      <c r="Y293" s="59"/>
    </row>
    <row r="294" spans="1:25" ht="16.5" outlineLevel="5" thickBot="1">
      <c r="A294" s="88" t="s">
        <v>121</v>
      </c>
      <c r="B294" s="92">
        <v>951</v>
      </c>
      <c r="C294" s="93" t="s">
        <v>19</v>
      </c>
      <c r="D294" s="93" t="s">
        <v>385</v>
      </c>
      <c r="E294" s="93" t="s">
        <v>120</v>
      </c>
      <c r="F294" s="93"/>
      <c r="G294" s="98">
        <f>G295</f>
        <v>50</v>
      </c>
      <c r="H294" s="55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75"/>
      <c r="Y294" s="59"/>
    </row>
    <row r="295" spans="1:25" ht="48" outlineLevel="5" thickBot="1">
      <c r="A295" s="99" t="s">
        <v>209</v>
      </c>
      <c r="B295" s="92">
        <v>951</v>
      </c>
      <c r="C295" s="93" t="s">
        <v>19</v>
      </c>
      <c r="D295" s="93" t="s">
        <v>385</v>
      </c>
      <c r="E295" s="93" t="s">
        <v>89</v>
      </c>
      <c r="F295" s="93"/>
      <c r="G295" s="98">
        <v>50</v>
      </c>
      <c r="H295" s="55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75"/>
      <c r="Y295" s="59"/>
    </row>
    <row r="296" spans="1:25" ht="32.25" outlineLevel="5" thickBot="1">
      <c r="A296" s="124" t="s">
        <v>58</v>
      </c>
      <c r="B296" s="18">
        <v>951</v>
      </c>
      <c r="C296" s="39" t="s">
        <v>57</v>
      </c>
      <c r="D296" s="39" t="s">
        <v>252</v>
      </c>
      <c r="E296" s="39" t="s">
        <v>5</v>
      </c>
      <c r="F296" s="39"/>
      <c r="G296" s="119">
        <f>G297</f>
        <v>30</v>
      </c>
      <c r="H296" s="55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75"/>
      <c r="Y296" s="59"/>
    </row>
    <row r="297" spans="1:25" ht="32.25" outlineLevel="6" thickBot="1">
      <c r="A297" s="8" t="s">
        <v>398</v>
      </c>
      <c r="B297" s="19">
        <v>951</v>
      </c>
      <c r="C297" s="9" t="s">
        <v>57</v>
      </c>
      <c r="D297" s="9" t="s">
        <v>303</v>
      </c>
      <c r="E297" s="9" t="s">
        <v>5</v>
      </c>
      <c r="F297" s="9"/>
      <c r="G297" s="10">
        <f>G298</f>
        <v>30</v>
      </c>
      <c r="H297" s="29">
        <f aca="true" t="shared" si="39" ref="H297:X297">H305+H310</f>
        <v>0</v>
      </c>
      <c r="I297" s="29">
        <f t="shared" si="39"/>
        <v>0</v>
      </c>
      <c r="J297" s="29">
        <f t="shared" si="39"/>
        <v>0</v>
      </c>
      <c r="K297" s="29">
        <f t="shared" si="39"/>
        <v>0</v>
      </c>
      <c r="L297" s="29">
        <f t="shared" si="39"/>
        <v>0</v>
      </c>
      <c r="M297" s="29">
        <f t="shared" si="39"/>
        <v>0</v>
      </c>
      <c r="N297" s="29">
        <f t="shared" si="39"/>
        <v>0</v>
      </c>
      <c r="O297" s="29">
        <f t="shared" si="39"/>
        <v>0</v>
      </c>
      <c r="P297" s="29">
        <f t="shared" si="39"/>
        <v>0</v>
      </c>
      <c r="Q297" s="29">
        <f t="shared" si="39"/>
        <v>0</v>
      </c>
      <c r="R297" s="29">
        <f t="shared" si="39"/>
        <v>0</v>
      </c>
      <c r="S297" s="29">
        <f t="shared" si="39"/>
        <v>0</v>
      </c>
      <c r="T297" s="29">
        <f t="shared" si="39"/>
        <v>0</v>
      </c>
      <c r="U297" s="29">
        <f t="shared" si="39"/>
        <v>0</v>
      </c>
      <c r="V297" s="29">
        <f t="shared" si="39"/>
        <v>0</v>
      </c>
      <c r="W297" s="29">
        <f t="shared" si="39"/>
        <v>0</v>
      </c>
      <c r="X297" s="73">
        <f t="shared" si="39"/>
        <v>1409.01825</v>
      </c>
      <c r="Y297" s="59">
        <f>X297/G285*100</f>
        <v>10.692807142733011</v>
      </c>
    </row>
    <row r="298" spans="1:25" ht="48" outlineLevel="6" thickBot="1">
      <c r="A298" s="114" t="s">
        <v>162</v>
      </c>
      <c r="B298" s="90">
        <v>951</v>
      </c>
      <c r="C298" s="91" t="s">
        <v>57</v>
      </c>
      <c r="D298" s="91" t="s">
        <v>304</v>
      </c>
      <c r="E298" s="91" t="s">
        <v>5</v>
      </c>
      <c r="F298" s="91"/>
      <c r="G298" s="16">
        <f>G299</f>
        <v>30</v>
      </c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73"/>
      <c r="Y298" s="59"/>
    </row>
    <row r="299" spans="1:25" ht="32.25" outlineLevel="6" thickBot="1">
      <c r="A299" s="5" t="s">
        <v>100</v>
      </c>
      <c r="B299" s="21">
        <v>951</v>
      </c>
      <c r="C299" s="6" t="s">
        <v>57</v>
      </c>
      <c r="D299" s="6" t="s">
        <v>304</v>
      </c>
      <c r="E299" s="6" t="s">
        <v>95</v>
      </c>
      <c r="F299" s="6"/>
      <c r="G299" s="7">
        <f>G300</f>
        <v>30</v>
      </c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73"/>
      <c r="Y299" s="59"/>
    </row>
    <row r="300" spans="1:25" ht="32.25" outlineLevel="6" thickBot="1">
      <c r="A300" s="88" t="s">
        <v>101</v>
      </c>
      <c r="B300" s="92">
        <v>951</v>
      </c>
      <c r="C300" s="93" t="s">
        <v>57</v>
      </c>
      <c r="D300" s="93" t="s">
        <v>304</v>
      </c>
      <c r="E300" s="93" t="s">
        <v>96</v>
      </c>
      <c r="F300" s="93"/>
      <c r="G300" s="98">
        <v>30</v>
      </c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73"/>
      <c r="Y300" s="59"/>
    </row>
    <row r="301" spans="1:25" ht="19.5" outlineLevel="6" thickBot="1">
      <c r="A301" s="124" t="s">
        <v>34</v>
      </c>
      <c r="B301" s="18">
        <v>951</v>
      </c>
      <c r="C301" s="39" t="s">
        <v>13</v>
      </c>
      <c r="D301" s="39" t="s">
        <v>252</v>
      </c>
      <c r="E301" s="39" t="s">
        <v>5</v>
      </c>
      <c r="F301" s="39"/>
      <c r="G301" s="162">
        <f>G302</f>
        <v>1588.7712</v>
      </c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73"/>
      <c r="Y301" s="59"/>
    </row>
    <row r="302" spans="1:25" ht="32.25" outlineLevel="6" thickBot="1">
      <c r="A302" s="112" t="s">
        <v>136</v>
      </c>
      <c r="B302" s="19">
        <v>951</v>
      </c>
      <c r="C302" s="9" t="s">
        <v>13</v>
      </c>
      <c r="D302" s="9" t="s">
        <v>253</v>
      </c>
      <c r="E302" s="9" t="s">
        <v>5</v>
      </c>
      <c r="F302" s="9"/>
      <c r="G302" s="143">
        <f>G303</f>
        <v>1588.7712</v>
      </c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73"/>
      <c r="Y302" s="59"/>
    </row>
    <row r="303" spans="1:25" ht="32.25" outlineLevel="6" thickBot="1">
      <c r="A303" s="112" t="s">
        <v>137</v>
      </c>
      <c r="B303" s="19">
        <v>951</v>
      </c>
      <c r="C303" s="11" t="s">
        <v>13</v>
      </c>
      <c r="D303" s="11" t="s">
        <v>254</v>
      </c>
      <c r="E303" s="11" t="s">
        <v>5</v>
      </c>
      <c r="F303" s="11"/>
      <c r="G303" s="146">
        <f>G304</f>
        <v>1588.7712</v>
      </c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73"/>
      <c r="Y303" s="59"/>
    </row>
    <row r="304" spans="1:25" ht="48" outlineLevel="6" thickBot="1">
      <c r="A304" s="113" t="s">
        <v>207</v>
      </c>
      <c r="B304" s="130">
        <v>951</v>
      </c>
      <c r="C304" s="91" t="s">
        <v>13</v>
      </c>
      <c r="D304" s="91" t="s">
        <v>256</v>
      </c>
      <c r="E304" s="91" t="s">
        <v>5</v>
      </c>
      <c r="F304" s="91"/>
      <c r="G304" s="145">
        <f>G305+G309</f>
        <v>1588.7712</v>
      </c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73"/>
      <c r="Y304" s="59"/>
    </row>
    <row r="305" spans="1:25" ht="32.25" outlineLevel="6" thickBot="1">
      <c r="A305" s="5" t="s">
        <v>94</v>
      </c>
      <c r="B305" s="21">
        <v>951</v>
      </c>
      <c r="C305" s="6" t="s">
        <v>13</v>
      </c>
      <c r="D305" s="6" t="s">
        <v>256</v>
      </c>
      <c r="E305" s="6" t="s">
        <v>91</v>
      </c>
      <c r="F305" s="6"/>
      <c r="G305" s="149">
        <f>G306+G307+G308</f>
        <v>1588.7712</v>
      </c>
      <c r="H305" s="10">
        <f aca="true" t="shared" si="40" ref="H305:X306">H306</f>
        <v>0</v>
      </c>
      <c r="I305" s="10">
        <f t="shared" si="40"/>
        <v>0</v>
      </c>
      <c r="J305" s="10">
        <f t="shared" si="40"/>
        <v>0</v>
      </c>
      <c r="K305" s="10">
        <f t="shared" si="40"/>
        <v>0</v>
      </c>
      <c r="L305" s="10">
        <f t="shared" si="40"/>
        <v>0</v>
      </c>
      <c r="M305" s="10">
        <f t="shared" si="40"/>
        <v>0</v>
      </c>
      <c r="N305" s="10">
        <f t="shared" si="40"/>
        <v>0</v>
      </c>
      <c r="O305" s="10">
        <f t="shared" si="40"/>
        <v>0</v>
      </c>
      <c r="P305" s="10">
        <f t="shared" si="40"/>
        <v>0</v>
      </c>
      <c r="Q305" s="10">
        <f t="shared" si="40"/>
        <v>0</v>
      </c>
      <c r="R305" s="10">
        <f t="shared" si="40"/>
        <v>0</v>
      </c>
      <c r="S305" s="10">
        <f t="shared" si="40"/>
        <v>0</v>
      </c>
      <c r="T305" s="10">
        <f t="shared" si="40"/>
        <v>0</v>
      </c>
      <c r="U305" s="10">
        <f t="shared" si="40"/>
        <v>0</v>
      </c>
      <c r="V305" s="10">
        <f t="shared" si="40"/>
        <v>0</v>
      </c>
      <c r="W305" s="10">
        <f t="shared" si="40"/>
        <v>0</v>
      </c>
      <c r="X305" s="66">
        <f t="shared" si="40"/>
        <v>0</v>
      </c>
      <c r="Y305" s="59">
        <f>X305/G299*100</f>
        <v>0</v>
      </c>
    </row>
    <row r="306" spans="1:25" ht="32.25" outlineLevel="6" thickBot="1">
      <c r="A306" s="88" t="s">
        <v>249</v>
      </c>
      <c r="B306" s="92">
        <v>951</v>
      </c>
      <c r="C306" s="93" t="s">
        <v>13</v>
      </c>
      <c r="D306" s="93" t="s">
        <v>256</v>
      </c>
      <c r="E306" s="93" t="s">
        <v>92</v>
      </c>
      <c r="F306" s="93"/>
      <c r="G306" s="144">
        <v>1161.26</v>
      </c>
      <c r="H306" s="12">
        <f t="shared" si="40"/>
        <v>0</v>
      </c>
      <c r="I306" s="12">
        <f t="shared" si="40"/>
        <v>0</v>
      </c>
      <c r="J306" s="12">
        <f t="shared" si="40"/>
        <v>0</v>
      </c>
      <c r="K306" s="12">
        <f t="shared" si="40"/>
        <v>0</v>
      </c>
      <c r="L306" s="12">
        <f t="shared" si="40"/>
        <v>0</v>
      </c>
      <c r="M306" s="12">
        <f t="shared" si="40"/>
        <v>0</v>
      </c>
      <c r="N306" s="12">
        <f t="shared" si="40"/>
        <v>0</v>
      </c>
      <c r="O306" s="12">
        <f t="shared" si="40"/>
        <v>0</v>
      </c>
      <c r="P306" s="12">
        <f t="shared" si="40"/>
        <v>0</v>
      </c>
      <c r="Q306" s="12">
        <f t="shared" si="40"/>
        <v>0</v>
      </c>
      <c r="R306" s="12">
        <f t="shared" si="40"/>
        <v>0</v>
      </c>
      <c r="S306" s="12">
        <f t="shared" si="40"/>
        <v>0</v>
      </c>
      <c r="T306" s="12">
        <f t="shared" si="40"/>
        <v>0</v>
      </c>
      <c r="U306" s="12">
        <f t="shared" si="40"/>
        <v>0</v>
      </c>
      <c r="V306" s="12">
        <f t="shared" si="40"/>
        <v>0</v>
      </c>
      <c r="W306" s="12">
        <f t="shared" si="40"/>
        <v>0</v>
      </c>
      <c r="X306" s="67">
        <f t="shared" si="40"/>
        <v>0</v>
      </c>
      <c r="Y306" s="59">
        <f>X306/G300*100</f>
        <v>0</v>
      </c>
    </row>
    <row r="307" spans="1:25" ht="48" outlineLevel="6" thickBot="1">
      <c r="A307" s="88" t="s">
        <v>251</v>
      </c>
      <c r="B307" s="92">
        <v>951</v>
      </c>
      <c r="C307" s="93" t="s">
        <v>13</v>
      </c>
      <c r="D307" s="93" t="s">
        <v>256</v>
      </c>
      <c r="E307" s="93" t="s">
        <v>93</v>
      </c>
      <c r="F307" s="93"/>
      <c r="G307" s="144">
        <v>7.9212</v>
      </c>
      <c r="H307" s="24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42"/>
      <c r="X307" s="65">
        <v>0</v>
      </c>
      <c r="Y307" s="59">
        <f>X307/G301*100</f>
        <v>0</v>
      </c>
    </row>
    <row r="308" spans="1:25" ht="48" outlineLevel="6" thickBot="1">
      <c r="A308" s="88" t="s">
        <v>244</v>
      </c>
      <c r="B308" s="92">
        <v>951</v>
      </c>
      <c r="C308" s="93" t="s">
        <v>13</v>
      </c>
      <c r="D308" s="93" t="s">
        <v>256</v>
      </c>
      <c r="E308" s="93" t="s">
        <v>245</v>
      </c>
      <c r="F308" s="93"/>
      <c r="G308" s="144">
        <v>419.59</v>
      </c>
      <c r="H308" s="77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75"/>
      <c r="Y308" s="59"/>
    </row>
    <row r="309" spans="1:25" ht="32.25" outlineLevel="6" thickBot="1">
      <c r="A309" s="5" t="s">
        <v>100</v>
      </c>
      <c r="B309" s="21">
        <v>951</v>
      </c>
      <c r="C309" s="6" t="s">
        <v>13</v>
      </c>
      <c r="D309" s="6" t="s">
        <v>256</v>
      </c>
      <c r="E309" s="6" t="s">
        <v>95</v>
      </c>
      <c r="F309" s="6"/>
      <c r="G309" s="149">
        <f>G310</f>
        <v>0</v>
      </c>
      <c r="H309" s="77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75"/>
      <c r="Y309" s="59"/>
    </row>
    <row r="310" spans="1:25" ht="32.25" outlineLevel="6" thickBot="1">
      <c r="A310" s="88" t="s">
        <v>101</v>
      </c>
      <c r="B310" s="92">
        <v>951</v>
      </c>
      <c r="C310" s="93" t="s">
        <v>13</v>
      </c>
      <c r="D310" s="93" t="s">
        <v>256</v>
      </c>
      <c r="E310" s="93" t="s">
        <v>96</v>
      </c>
      <c r="F310" s="93"/>
      <c r="G310" s="144">
        <v>0</v>
      </c>
      <c r="H310" s="31">
        <f aca="true" t="shared" si="41" ref="H310:X311">H311</f>
        <v>0</v>
      </c>
      <c r="I310" s="31">
        <f t="shared" si="41"/>
        <v>0</v>
      </c>
      <c r="J310" s="31">
        <f t="shared" si="41"/>
        <v>0</v>
      </c>
      <c r="K310" s="31">
        <f t="shared" si="41"/>
        <v>0</v>
      </c>
      <c r="L310" s="31">
        <f t="shared" si="41"/>
        <v>0</v>
      </c>
      <c r="M310" s="31">
        <f t="shared" si="41"/>
        <v>0</v>
      </c>
      <c r="N310" s="31">
        <f t="shared" si="41"/>
        <v>0</v>
      </c>
      <c r="O310" s="31">
        <f t="shared" si="41"/>
        <v>0</v>
      </c>
      <c r="P310" s="31">
        <f t="shared" si="41"/>
        <v>0</v>
      </c>
      <c r="Q310" s="31">
        <f t="shared" si="41"/>
        <v>0</v>
      </c>
      <c r="R310" s="31">
        <f t="shared" si="41"/>
        <v>0</v>
      </c>
      <c r="S310" s="31">
        <f t="shared" si="41"/>
        <v>0</v>
      </c>
      <c r="T310" s="31">
        <f t="shared" si="41"/>
        <v>0</v>
      </c>
      <c r="U310" s="31">
        <f t="shared" si="41"/>
        <v>0</v>
      </c>
      <c r="V310" s="31">
        <f t="shared" si="41"/>
        <v>0</v>
      </c>
      <c r="W310" s="31">
        <f t="shared" si="41"/>
        <v>0</v>
      </c>
      <c r="X310" s="66">
        <f t="shared" si="41"/>
        <v>1409.01825</v>
      </c>
      <c r="Y310" s="59">
        <f>X310/G304*100</f>
        <v>88.68603924844561</v>
      </c>
    </row>
    <row r="311" spans="1:25" ht="19.5" outlineLevel="6" thickBot="1">
      <c r="A311" s="108" t="s">
        <v>64</v>
      </c>
      <c r="B311" s="18">
        <v>951</v>
      </c>
      <c r="C311" s="14" t="s">
        <v>45</v>
      </c>
      <c r="D311" s="14" t="s">
        <v>252</v>
      </c>
      <c r="E311" s="14" t="s">
        <v>5</v>
      </c>
      <c r="F311" s="14"/>
      <c r="G311" s="15">
        <f>G312</f>
        <v>22175.97983</v>
      </c>
      <c r="H311" s="32">
        <f t="shared" si="41"/>
        <v>0</v>
      </c>
      <c r="I311" s="32">
        <f t="shared" si="41"/>
        <v>0</v>
      </c>
      <c r="J311" s="32">
        <f t="shared" si="41"/>
        <v>0</v>
      </c>
      <c r="K311" s="32">
        <f t="shared" si="41"/>
        <v>0</v>
      </c>
      <c r="L311" s="32">
        <f t="shared" si="41"/>
        <v>0</v>
      </c>
      <c r="M311" s="32">
        <f t="shared" si="41"/>
        <v>0</v>
      </c>
      <c r="N311" s="32">
        <f t="shared" si="41"/>
        <v>0</v>
      </c>
      <c r="O311" s="32">
        <f t="shared" si="41"/>
        <v>0</v>
      </c>
      <c r="P311" s="32">
        <f t="shared" si="41"/>
        <v>0</v>
      </c>
      <c r="Q311" s="32">
        <f t="shared" si="41"/>
        <v>0</v>
      </c>
      <c r="R311" s="32">
        <f t="shared" si="41"/>
        <v>0</v>
      </c>
      <c r="S311" s="32">
        <f t="shared" si="41"/>
        <v>0</v>
      </c>
      <c r="T311" s="32">
        <f t="shared" si="41"/>
        <v>0</v>
      </c>
      <c r="U311" s="32">
        <f t="shared" si="41"/>
        <v>0</v>
      </c>
      <c r="V311" s="32">
        <f t="shared" si="41"/>
        <v>0</v>
      </c>
      <c r="W311" s="32">
        <f t="shared" si="41"/>
        <v>0</v>
      </c>
      <c r="X311" s="67">
        <f t="shared" si="41"/>
        <v>1409.01825</v>
      </c>
      <c r="Y311" s="59">
        <f>X311/G305*100</f>
        <v>88.68603924844561</v>
      </c>
    </row>
    <row r="312" spans="1:25" ht="16.5" outlineLevel="6" thickBot="1">
      <c r="A312" s="8" t="s">
        <v>35</v>
      </c>
      <c r="B312" s="19">
        <v>951</v>
      </c>
      <c r="C312" s="9" t="s">
        <v>14</v>
      </c>
      <c r="D312" s="9" t="s">
        <v>252</v>
      </c>
      <c r="E312" s="9" t="s">
        <v>5</v>
      </c>
      <c r="F312" s="9"/>
      <c r="G312" s="10">
        <f>G313+G317+G336+G340+G344+G348</f>
        <v>22175.97983</v>
      </c>
      <c r="H312" s="34">
        <f aca="true" t="shared" si="42" ref="H312:X312">H317</f>
        <v>0</v>
      </c>
      <c r="I312" s="34">
        <f t="shared" si="42"/>
        <v>0</v>
      </c>
      <c r="J312" s="34">
        <f t="shared" si="42"/>
        <v>0</v>
      </c>
      <c r="K312" s="34">
        <f t="shared" si="42"/>
        <v>0</v>
      </c>
      <c r="L312" s="34">
        <f t="shared" si="42"/>
        <v>0</v>
      </c>
      <c r="M312" s="34">
        <f t="shared" si="42"/>
        <v>0</v>
      </c>
      <c r="N312" s="34">
        <f t="shared" si="42"/>
        <v>0</v>
      </c>
      <c r="O312" s="34">
        <f t="shared" si="42"/>
        <v>0</v>
      </c>
      <c r="P312" s="34">
        <f t="shared" si="42"/>
        <v>0</v>
      </c>
      <c r="Q312" s="34">
        <f t="shared" si="42"/>
        <v>0</v>
      </c>
      <c r="R312" s="34">
        <f t="shared" si="42"/>
        <v>0</v>
      </c>
      <c r="S312" s="34">
        <f t="shared" si="42"/>
        <v>0</v>
      </c>
      <c r="T312" s="34">
        <f t="shared" si="42"/>
        <v>0</v>
      </c>
      <c r="U312" s="34">
        <f t="shared" si="42"/>
        <v>0</v>
      </c>
      <c r="V312" s="34">
        <f t="shared" si="42"/>
        <v>0</v>
      </c>
      <c r="W312" s="34">
        <f t="shared" si="42"/>
        <v>0</v>
      </c>
      <c r="X312" s="68">
        <f t="shared" si="42"/>
        <v>1409.01825</v>
      </c>
      <c r="Y312" s="59">
        <f>X312/G306*100</f>
        <v>121.33529528271016</v>
      </c>
    </row>
    <row r="313" spans="1:25" ht="32.25" outlineLevel="6" thickBot="1">
      <c r="A313" s="112" t="s">
        <v>136</v>
      </c>
      <c r="B313" s="19">
        <v>951</v>
      </c>
      <c r="C313" s="9" t="s">
        <v>14</v>
      </c>
      <c r="D313" s="9" t="s">
        <v>253</v>
      </c>
      <c r="E313" s="9" t="s">
        <v>5</v>
      </c>
      <c r="F313" s="9"/>
      <c r="G313" s="10">
        <f>G314</f>
        <v>130.46012</v>
      </c>
      <c r="H313" s="55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82"/>
      <c r="Y313" s="59"/>
    </row>
    <row r="314" spans="1:25" ht="32.25" outlineLevel="6" thickBot="1">
      <c r="A314" s="112" t="s">
        <v>137</v>
      </c>
      <c r="B314" s="19">
        <v>951</v>
      </c>
      <c r="C314" s="9" t="s">
        <v>14</v>
      </c>
      <c r="D314" s="9" t="s">
        <v>254</v>
      </c>
      <c r="E314" s="9" t="s">
        <v>5</v>
      </c>
      <c r="F314" s="9"/>
      <c r="G314" s="10">
        <f>G315</f>
        <v>130.46012</v>
      </c>
      <c r="H314" s="55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82"/>
      <c r="Y314" s="59"/>
    </row>
    <row r="315" spans="1:25" ht="16.5" outlineLevel="6" thickBot="1">
      <c r="A315" s="94" t="s">
        <v>141</v>
      </c>
      <c r="B315" s="90">
        <v>951</v>
      </c>
      <c r="C315" s="91" t="s">
        <v>14</v>
      </c>
      <c r="D315" s="91" t="s">
        <v>339</v>
      </c>
      <c r="E315" s="91" t="s">
        <v>5</v>
      </c>
      <c r="F315" s="91"/>
      <c r="G315" s="16">
        <f>G316</f>
        <v>130.46012</v>
      </c>
      <c r="H315" s="55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82"/>
      <c r="Y315" s="59"/>
    </row>
    <row r="316" spans="1:25" ht="16.5" outlineLevel="6" thickBot="1">
      <c r="A316" s="5" t="s">
        <v>110</v>
      </c>
      <c r="B316" s="21">
        <v>951</v>
      </c>
      <c r="C316" s="6" t="s">
        <v>14</v>
      </c>
      <c r="D316" s="6" t="s">
        <v>339</v>
      </c>
      <c r="E316" s="6" t="s">
        <v>89</v>
      </c>
      <c r="F316" s="6"/>
      <c r="G316" s="7">
        <v>130.46012</v>
      </c>
      <c r="H316" s="55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82"/>
      <c r="Y316" s="59"/>
    </row>
    <row r="317" spans="1:25" ht="19.5" outlineLevel="6" thickBot="1">
      <c r="A317" s="13" t="s">
        <v>163</v>
      </c>
      <c r="B317" s="19">
        <v>951</v>
      </c>
      <c r="C317" s="11" t="s">
        <v>14</v>
      </c>
      <c r="D317" s="11" t="s">
        <v>305</v>
      </c>
      <c r="E317" s="11" t="s">
        <v>5</v>
      </c>
      <c r="F317" s="11"/>
      <c r="G317" s="12">
        <f>G318+G322</f>
        <v>21691.51971</v>
      </c>
      <c r="H317" s="24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42"/>
      <c r="X317" s="65">
        <v>1409.01825</v>
      </c>
      <c r="Y317" s="59">
        <f>X317/G307*100</f>
        <v>17787.939327374643</v>
      </c>
    </row>
    <row r="318" spans="1:25" ht="19.5" outlineLevel="6" thickBot="1">
      <c r="A318" s="94" t="s">
        <v>122</v>
      </c>
      <c r="B318" s="90">
        <v>951</v>
      </c>
      <c r="C318" s="91" t="s">
        <v>14</v>
      </c>
      <c r="D318" s="91" t="s">
        <v>306</v>
      </c>
      <c r="E318" s="91" t="s">
        <v>5</v>
      </c>
      <c r="F318" s="91"/>
      <c r="G318" s="16">
        <f>G319</f>
        <v>1070</v>
      </c>
      <c r="H318" s="77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75"/>
      <c r="Y318" s="59"/>
    </row>
    <row r="319" spans="1:25" ht="32.25" outlineLevel="6" thickBot="1">
      <c r="A319" s="79" t="s">
        <v>164</v>
      </c>
      <c r="B319" s="21">
        <v>951</v>
      </c>
      <c r="C319" s="6" t="s">
        <v>14</v>
      </c>
      <c r="D319" s="6" t="s">
        <v>307</v>
      </c>
      <c r="E319" s="6" t="s">
        <v>5</v>
      </c>
      <c r="F319" s="6"/>
      <c r="G319" s="7">
        <f>G320</f>
        <v>1070</v>
      </c>
      <c r="H319" s="77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75"/>
      <c r="Y319" s="59"/>
    </row>
    <row r="320" spans="1:25" ht="32.25" outlineLevel="6" thickBot="1">
      <c r="A320" s="88" t="s">
        <v>100</v>
      </c>
      <c r="B320" s="92">
        <v>951</v>
      </c>
      <c r="C320" s="93" t="s">
        <v>14</v>
      </c>
      <c r="D320" s="93" t="s">
        <v>307</v>
      </c>
      <c r="E320" s="93" t="s">
        <v>95</v>
      </c>
      <c r="F320" s="93"/>
      <c r="G320" s="98">
        <f>G321</f>
        <v>1070</v>
      </c>
      <c r="H320" s="77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75"/>
      <c r="Y320" s="59"/>
    </row>
    <row r="321" spans="1:25" ht="32.25" outlineLevel="6" thickBot="1">
      <c r="A321" s="88" t="s">
        <v>101</v>
      </c>
      <c r="B321" s="92">
        <v>951</v>
      </c>
      <c r="C321" s="93" t="s">
        <v>14</v>
      </c>
      <c r="D321" s="93" t="s">
        <v>307</v>
      </c>
      <c r="E321" s="93" t="s">
        <v>96</v>
      </c>
      <c r="F321" s="93"/>
      <c r="G321" s="98">
        <v>1070</v>
      </c>
      <c r="H321" s="77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75"/>
      <c r="Y321" s="59"/>
    </row>
    <row r="322" spans="1:25" ht="32.25" outlineLevel="6" thickBot="1">
      <c r="A322" s="114" t="s">
        <v>165</v>
      </c>
      <c r="B322" s="90">
        <v>951</v>
      </c>
      <c r="C322" s="91" t="s">
        <v>14</v>
      </c>
      <c r="D322" s="91" t="s">
        <v>308</v>
      </c>
      <c r="E322" s="91" t="s">
        <v>5</v>
      </c>
      <c r="F322" s="91"/>
      <c r="G322" s="16">
        <f>G323+G327+G330+G333</f>
        <v>20621.51971</v>
      </c>
      <c r="H322" s="77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75"/>
      <c r="Y322" s="59"/>
    </row>
    <row r="323" spans="1:25" ht="32.25" outlineLevel="6" thickBot="1">
      <c r="A323" s="5" t="s">
        <v>166</v>
      </c>
      <c r="B323" s="21">
        <v>951</v>
      </c>
      <c r="C323" s="6" t="s">
        <v>14</v>
      </c>
      <c r="D323" s="6" t="s">
        <v>309</v>
      </c>
      <c r="E323" s="6" t="s">
        <v>5</v>
      </c>
      <c r="F323" s="6"/>
      <c r="G323" s="7">
        <f>G324</f>
        <v>11852.38412</v>
      </c>
      <c r="H323" s="29">
        <f aca="true" t="shared" si="43" ref="H323:X323">H324</f>
        <v>0</v>
      </c>
      <c r="I323" s="29">
        <f t="shared" si="43"/>
        <v>0</v>
      </c>
      <c r="J323" s="29">
        <f t="shared" si="43"/>
        <v>0</v>
      </c>
      <c r="K323" s="29">
        <f t="shared" si="43"/>
        <v>0</v>
      </c>
      <c r="L323" s="29">
        <f t="shared" si="43"/>
        <v>0</v>
      </c>
      <c r="M323" s="29">
        <f t="shared" si="43"/>
        <v>0</v>
      </c>
      <c r="N323" s="29">
        <f t="shared" si="43"/>
        <v>0</v>
      </c>
      <c r="O323" s="29">
        <f t="shared" si="43"/>
        <v>0</v>
      </c>
      <c r="P323" s="29">
        <f t="shared" si="43"/>
        <v>0</v>
      </c>
      <c r="Q323" s="29">
        <f t="shared" si="43"/>
        <v>0</v>
      </c>
      <c r="R323" s="29">
        <f t="shared" si="43"/>
        <v>0</v>
      </c>
      <c r="S323" s="29">
        <f t="shared" si="43"/>
        <v>0</v>
      </c>
      <c r="T323" s="29">
        <f t="shared" si="43"/>
        <v>0</v>
      </c>
      <c r="U323" s="29">
        <f t="shared" si="43"/>
        <v>0</v>
      </c>
      <c r="V323" s="29">
        <f t="shared" si="43"/>
        <v>0</v>
      </c>
      <c r="W323" s="29">
        <f t="shared" si="43"/>
        <v>0</v>
      </c>
      <c r="X323" s="73">
        <f t="shared" si="43"/>
        <v>669.14176</v>
      </c>
      <c r="Y323" s="59">
        <f>X323/G317*100</f>
        <v>3.084808113705003</v>
      </c>
    </row>
    <row r="324" spans="1:25" ht="16.5" outlineLevel="6" thickBot="1">
      <c r="A324" s="88" t="s">
        <v>121</v>
      </c>
      <c r="B324" s="92">
        <v>951</v>
      </c>
      <c r="C324" s="93" t="s">
        <v>14</v>
      </c>
      <c r="D324" s="93" t="s">
        <v>309</v>
      </c>
      <c r="E324" s="93" t="s">
        <v>120</v>
      </c>
      <c r="F324" s="93"/>
      <c r="G324" s="98">
        <f>G325+G326</f>
        <v>11852.38412</v>
      </c>
      <c r="H324" s="10">
        <f aca="true" t="shared" si="44" ref="H324:X324">H346</f>
        <v>0</v>
      </c>
      <c r="I324" s="10">
        <f t="shared" si="44"/>
        <v>0</v>
      </c>
      <c r="J324" s="10">
        <f t="shared" si="44"/>
        <v>0</v>
      </c>
      <c r="K324" s="10">
        <f t="shared" si="44"/>
        <v>0</v>
      </c>
      <c r="L324" s="10">
        <f t="shared" si="44"/>
        <v>0</v>
      </c>
      <c r="M324" s="10">
        <f t="shared" si="44"/>
        <v>0</v>
      </c>
      <c r="N324" s="10">
        <f t="shared" si="44"/>
        <v>0</v>
      </c>
      <c r="O324" s="10">
        <f t="shared" si="44"/>
        <v>0</v>
      </c>
      <c r="P324" s="10">
        <f t="shared" si="44"/>
        <v>0</v>
      </c>
      <c r="Q324" s="10">
        <f t="shared" si="44"/>
        <v>0</v>
      </c>
      <c r="R324" s="10">
        <f t="shared" si="44"/>
        <v>0</v>
      </c>
      <c r="S324" s="10">
        <f t="shared" si="44"/>
        <v>0</v>
      </c>
      <c r="T324" s="10">
        <f t="shared" si="44"/>
        <v>0</v>
      </c>
      <c r="U324" s="10">
        <f t="shared" si="44"/>
        <v>0</v>
      </c>
      <c r="V324" s="10">
        <f t="shared" si="44"/>
        <v>0</v>
      </c>
      <c r="W324" s="10">
        <f t="shared" si="44"/>
        <v>0</v>
      </c>
      <c r="X324" s="66">
        <f t="shared" si="44"/>
        <v>669.14176</v>
      </c>
      <c r="Y324" s="59">
        <f>X324/G318*100</f>
        <v>62.53661308411215</v>
      </c>
    </row>
    <row r="325" spans="1:25" ht="48" outlineLevel="6" thickBot="1">
      <c r="A325" s="99" t="s">
        <v>209</v>
      </c>
      <c r="B325" s="92">
        <v>951</v>
      </c>
      <c r="C325" s="93" t="s">
        <v>14</v>
      </c>
      <c r="D325" s="93" t="s">
        <v>309</v>
      </c>
      <c r="E325" s="93" t="s">
        <v>89</v>
      </c>
      <c r="F325" s="93"/>
      <c r="G325" s="98">
        <v>11596.1407</v>
      </c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66"/>
      <c r="Y325" s="59"/>
    </row>
    <row r="326" spans="1:25" ht="16.5" outlineLevel="6" thickBot="1">
      <c r="A326" s="96" t="s">
        <v>87</v>
      </c>
      <c r="B326" s="92">
        <v>951</v>
      </c>
      <c r="C326" s="93" t="s">
        <v>14</v>
      </c>
      <c r="D326" s="93" t="s">
        <v>318</v>
      </c>
      <c r="E326" s="93" t="s">
        <v>88</v>
      </c>
      <c r="F326" s="93"/>
      <c r="G326" s="98">
        <v>256.24342</v>
      </c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66"/>
      <c r="Y326" s="59"/>
    </row>
    <row r="327" spans="1:25" ht="32.25" outlineLevel="6" thickBot="1">
      <c r="A327" s="5" t="s">
        <v>167</v>
      </c>
      <c r="B327" s="21">
        <v>951</v>
      </c>
      <c r="C327" s="6" t="s">
        <v>14</v>
      </c>
      <c r="D327" s="6" t="s">
        <v>310</v>
      </c>
      <c r="E327" s="6" t="s">
        <v>5</v>
      </c>
      <c r="F327" s="6"/>
      <c r="G327" s="7">
        <f>G328</f>
        <v>8740.58259</v>
      </c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66"/>
      <c r="Y327" s="59"/>
    </row>
    <row r="328" spans="1:25" ht="34.5" customHeight="1" outlineLevel="6" thickBot="1">
      <c r="A328" s="88" t="s">
        <v>121</v>
      </c>
      <c r="B328" s="92">
        <v>951</v>
      </c>
      <c r="C328" s="93" t="s">
        <v>14</v>
      </c>
      <c r="D328" s="93" t="s">
        <v>310</v>
      </c>
      <c r="E328" s="93" t="s">
        <v>120</v>
      </c>
      <c r="F328" s="93"/>
      <c r="G328" s="98">
        <f>G329</f>
        <v>8740.58259</v>
      </c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66"/>
      <c r="Y328" s="59"/>
    </row>
    <row r="329" spans="1:25" ht="48" outlineLevel="6" thickBot="1">
      <c r="A329" s="99" t="s">
        <v>209</v>
      </c>
      <c r="B329" s="92">
        <v>951</v>
      </c>
      <c r="C329" s="93" t="s">
        <v>14</v>
      </c>
      <c r="D329" s="93" t="s">
        <v>310</v>
      </c>
      <c r="E329" s="93" t="s">
        <v>89</v>
      </c>
      <c r="F329" s="93"/>
      <c r="G329" s="98">
        <v>8740.58259</v>
      </c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66"/>
      <c r="Y329" s="59"/>
    </row>
    <row r="330" spans="1:25" ht="32.25" outlineLevel="6" thickBot="1">
      <c r="A330" s="5" t="s">
        <v>378</v>
      </c>
      <c r="B330" s="21">
        <v>951</v>
      </c>
      <c r="C330" s="6" t="s">
        <v>14</v>
      </c>
      <c r="D330" s="6" t="s">
        <v>379</v>
      </c>
      <c r="E330" s="6" t="s">
        <v>5</v>
      </c>
      <c r="F330" s="6"/>
      <c r="G330" s="7">
        <f>G331</f>
        <v>18.953</v>
      </c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66"/>
      <c r="Y330" s="59"/>
    </row>
    <row r="331" spans="1:25" ht="16.5" outlineLevel="6" thickBot="1">
      <c r="A331" s="88" t="s">
        <v>121</v>
      </c>
      <c r="B331" s="92">
        <v>951</v>
      </c>
      <c r="C331" s="93" t="s">
        <v>14</v>
      </c>
      <c r="D331" s="93" t="s">
        <v>379</v>
      </c>
      <c r="E331" s="93" t="s">
        <v>120</v>
      </c>
      <c r="F331" s="93"/>
      <c r="G331" s="98">
        <f>G332</f>
        <v>18.953</v>
      </c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66"/>
      <c r="Y331" s="59"/>
    </row>
    <row r="332" spans="1:25" ht="16.5" outlineLevel="6" thickBot="1">
      <c r="A332" s="96" t="s">
        <v>87</v>
      </c>
      <c r="B332" s="92">
        <v>951</v>
      </c>
      <c r="C332" s="93" t="s">
        <v>14</v>
      </c>
      <c r="D332" s="93" t="s">
        <v>379</v>
      </c>
      <c r="E332" s="93" t="s">
        <v>88</v>
      </c>
      <c r="F332" s="93"/>
      <c r="G332" s="98">
        <v>18.953</v>
      </c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66"/>
      <c r="Y332" s="59"/>
    </row>
    <row r="333" spans="1:25" ht="32.25" outlineLevel="6" thickBot="1">
      <c r="A333" s="79" t="s">
        <v>241</v>
      </c>
      <c r="B333" s="21">
        <v>951</v>
      </c>
      <c r="C333" s="6" t="s">
        <v>14</v>
      </c>
      <c r="D333" s="6" t="s">
        <v>311</v>
      </c>
      <c r="E333" s="6" t="s">
        <v>5</v>
      </c>
      <c r="F333" s="6"/>
      <c r="G333" s="7">
        <f>G334</f>
        <v>9.6</v>
      </c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66"/>
      <c r="Y333" s="59"/>
    </row>
    <row r="334" spans="1:25" ht="16.5" outlineLevel="6" thickBot="1">
      <c r="A334" s="88" t="s">
        <v>121</v>
      </c>
      <c r="B334" s="92">
        <v>951</v>
      </c>
      <c r="C334" s="93" t="s">
        <v>14</v>
      </c>
      <c r="D334" s="93" t="s">
        <v>311</v>
      </c>
      <c r="E334" s="93" t="s">
        <v>120</v>
      </c>
      <c r="F334" s="93"/>
      <c r="G334" s="98">
        <f>G335</f>
        <v>9.6</v>
      </c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66"/>
      <c r="Y334" s="59"/>
    </row>
    <row r="335" spans="1:25" ht="48" outlineLevel="6" thickBot="1">
      <c r="A335" s="99" t="s">
        <v>209</v>
      </c>
      <c r="B335" s="92">
        <v>951</v>
      </c>
      <c r="C335" s="93" t="s">
        <v>14</v>
      </c>
      <c r="D335" s="93" t="s">
        <v>311</v>
      </c>
      <c r="E335" s="93" t="s">
        <v>89</v>
      </c>
      <c r="F335" s="93"/>
      <c r="G335" s="98">
        <v>9.6</v>
      </c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66"/>
      <c r="Y335" s="59"/>
    </row>
    <row r="336" spans="1:25" ht="32.25" outlineLevel="6" thickBot="1">
      <c r="A336" s="13" t="s">
        <v>397</v>
      </c>
      <c r="B336" s="19">
        <v>951</v>
      </c>
      <c r="C336" s="9" t="s">
        <v>14</v>
      </c>
      <c r="D336" s="9" t="s">
        <v>322</v>
      </c>
      <c r="E336" s="9" t="s">
        <v>5</v>
      </c>
      <c r="F336" s="9"/>
      <c r="G336" s="10">
        <f>G337</f>
        <v>50</v>
      </c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66"/>
      <c r="Y336" s="59"/>
    </row>
    <row r="337" spans="1:25" ht="32.25" outlineLevel="6" thickBot="1">
      <c r="A337" s="114" t="s">
        <v>365</v>
      </c>
      <c r="B337" s="90">
        <v>951</v>
      </c>
      <c r="C337" s="91" t="s">
        <v>14</v>
      </c>
      <c r="D337" s="91" t="s">
        <v>364</v>
      </c>
      <c r="E337" s="91" t="s">
        <v>5</v>
      </c>
      <c r="F337" s="91"/>
      <c r="G337" s="16">
        <f>G338</f>
        <v>50</v>
      </c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66"/>
      <c r="Y337" s="59"/>
    </row>
    <row r="338" spans="1:25" ht="16.5" outlineLevel="6" thickBot="1">
      <c r="A338" s="5" t="s">
        <v>121</v>
      </c>
      <c r="B338" s="21">
        <v>951</v>
      </c>
      <c r="C338" s="6" t="s">
        <v>14</v>
      </c>
      <c r="D338" s="6" t="s">
        <v>364</v>
      </c>
      <c r="E338" s="6" t="s">
        <v>120</v>
      </c>
      <c r="F338" s="6"/>
      <c r="G338" s="7">
        <f>G339</f>
        <v>50</v>
      </c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66"/>
      <c r="Y338" s="59"/>
    </row>
    <row r="339" spans="1:25" ht="16.5" outlineLevel="6" thickBot="1">
      <c r="A339" s="96" t="s">
        <v>87</v>
      </c>
      <c r="B339" s="92">
        <v>951</v>
      </c>
      <c r="C339" s="93" t="s">
        <v>14</v>
      </c>
      <c r="D339" s="93" t="s">
        <v>364</v>
      </c>
      <c r="E339" s="93" t="s">
        <v>88</v>
      </c>
      <c r="F339" s="93"/>
      <c r="G339" s="98">
        <v>50</v>
      </c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66"/>
      <c r="Y339" s="59"/>
    </row>
    <row r="340" spans="1:25" ht="32.25" outlineLevel="6" thickBot="1">
      <c r="A340" s="8" t="s">
        <v>399</v>
      </c>
      <c r="B340" s="19">
        <v>951</v>
      </c>
      <c r="C340" s="9" t="s">
        <v>14</v>
      </c>
      <c r="D340" s="9" t="s">
        <v>312</v>
      </c>
      <c r="E340" s="9" t="s">
        <v>5</v>
      </c>
      <c r="F340" s="9"/>
      <c r="G340" s="10">
        <f>G341</f>
        <v>200</v>
      </c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66"/>
      <c r="Y340" s="59"/>
    </row>
    <row r="341" spans="1:25" ht="48" outlineLevel="6" thickBot="1">
      <c r="A341" s="79" t="s">
        <v>168</v>
      </c>
      <c r="B341" s="21">
        <v>951</v>
      </c>
      <c r="C341" s="6" t="s">
        <v>14</v>
      </c>
      <c r="D341" s="6" t="s">
        <v>313</v>
      </c>
      <c r="E341" s="6" t="s">
        <v>5</v>
      </c>
      <c r="F341" s="6"/>
      <c r="G341" s="7">
        <f>G342</f>
        <v>200</v>
      </c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66"/>
      <c r="Y341" s="59"/>
    </row>
    <row r="342" spans="1:25" ht="32.25" outlineLevel="6" thickBot="1">
      <c r="A342" s="88" t="s">
        <v>100</v>
      </c>
      <c r="B342" s="92">
        <v>951</v>
      </c>
      <c r="C342" s="93" t="s">
        <v>14</v>
      </c>
      <c r="D342" s="93" t="s">
        <v>313</v>
      </c>
      <c r="E342" s="93" t="s">
        <v>95</v>
      </c>
      <c r="F342" s="93"/>
      <c r="G342" s="98">
        <f>G343</f>
        <v>200</v>
      </c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66"/>
      <c r="Y342" s="59"/>
    </row>
    <row r="343" spans="1:25" ht="32.25" outlineLevel="6" thickBot="1">
      <c r="A343" s="88" t="s">
        <v>101</v>
      </c>
      <c r="B343" s="92">
        <v>951</v>
      </c>
      <c r="C343" s="93" t="s">
        <v>14</v>
      </c>
      <c r="D343" s="93" t="s">
        <v>313</v>
      </c>
      <c r="E343" s="93" t="s">
        <v>96</v>
      </c>
      <c r="F343" s="93"/>
      <c r="G343" s="98">
        <v>200</v>
      </c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66"/>
      <c r="Y343" s="59"/>
    </row>
    <row r="344" spans="1:25" ht="32.25" outlineLevel="6" thickBot="1">
      <c r="A344" s="8" t="s">
        <v>400</v>
      </c>
      <c r="B344" s="19">
        <v>951</v>
      </c>
      <c r="C344" s="9" t="s">
        <v>14</v>
      </c>
      <c r="D344" s="9" t="s">
        <v>314</v>
      </c>
      <c r="E344" s="9" t="s">
        <v>5</v>
      </c>
      <c r="F344" s="9"/>
      <c r="G344" s="10">
        <f>G345</f>
        <v>54</v>
      </c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66"/>
      <c r="Y344" s="59"/>
    </row>
    <row r="345" spans="1:25" ht="32.25" outlineLevel="6" thickBot="1">
      <c r="A345" s="79" t="s">
        <v>169</v>
      </c>
      <c r="B345" s="21">
        <v>951</v>
      </c>
      <c r="C345" s="6" t="s">
        <v>14</v>
      </c>
      <c r="D345" s="6" t="s">
        <v>315</v>
      </c>
      <c r="E345" s="6" t="s">
        <v>5</v>
      </c>
      <c r="F345" s="6"/>
      <c r="G345" s="7">
        <f>G346</f>
        <v>54</v>
      </c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66"/>
      <c r="Y345" s="59"/>
    </row>
    <row r="346" spans="1:25" ht="32.25" outlineLevel="6" thickBot="1">
      <c r="A346" s="88" t="s">
        <v>100</v>
      </c>
      <c r="B346" s="92">
        <v>951</v>
      </c>
      <c r="C346" s="93" t="s">
        <v>14</v>
      </c>
      <c r="D346" s="93" t="s">
        <v>315</v>
      </c>
      <c r="E346" s="93" t="s">
        <v>95</v>
      </c>
      <c r="F346" s="93"/>
      <c r="G346" s="98">
        <f>G347</f>
        <v>54</v>
      </c>
      <c r="H346" s="12">
        <f aca="true" t="shared" si="45" ref="H346:X346">H347</f>
        <v>0</v>
      </c>
      <c r="I346" s="12">
        <f t="shared" si="45"/>
        <v>0</v>
      </c>
      <c r="J346" s="12">
        <f t="shared" si="45"/>
        <v>0</v>
      </c>
      <c r="K346" s="12">
        <f t="shared" si="45"/>
        <v>0</v>
      </c>
      <c r="L346" s="12">
        <f t="shared" si="45"/>
        <v>0</v>
      </c>
      <c r="M346" s="12">
        <f t="shared" si="45"/>
        <v>0</v>
      </c>
      <c r="N346" s="12">
        <f t="shared" si="45"/>
        <v>0</v>
      </c>
      <c r="O346" s="12">
        <f t="shared" si="45"/>
        <v>0</v>
      </c>
      <c r="P346" s="12">
        <f t="shared" si="45"/>
        <v>0</v>
      </c>
      <c r="Q346" s="12">
        <f t="shared" si="45"/>
        <v>0</v>
      </c>
      <c r="R346" s="12">
        <f t="shared" si="45"/>
        <v>0</v>
      </c>
      <c r="S346" s="12">
        <f t="shared" si="45"/>
        <v>0</v>
      </c>
      <c r="T346" s="12">
        <f t="shared" si="45"/>
        <v>0</v>
      </c>
      <c r="U346" s="12">
        <f t="shared" si="45"/>
        <v>0</v>
      </c>
      <c r="V346" s="12">
        <f t="shared" si="45"/>
        <v>0</v>
      </c>
      <c r="W346" s="12">
        <f t="shared" si="45"/>
        <v>0</v>
      </c>
      <c r="X346" s="67">
        <f t="shared" si="45"/>
        <v>669.14176</v>
      </c>
      <c r="Y346" s="59">
        <f>X346/G340*100</f>
        <v>334.57088</v>
      </c>
    </row>
    <row r="347" spans="1:25" ht="32.25" outlineLevel="6" thickBot="1">
      <c r="A347" s="88" t="s">
        <v>101</v>
      </c>
      <c r="B347" s="92">
        <v>951</v>
      </c>
      <c r="C347" s="93" t="s">
        <v>14</v>
      </c>
      <c r="D347" s="93" t="s">
        <v>315</v>
      </c>
      <c r="E347" s="93" t="s">
        <v>96</v>
      </c>
      <c r="F347" s="93"/>
      <c r="G347" s="98">
        <v>54</v>
      </c>
      <c r="H347" s="24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42"/>
      <c r="X347" s="65">
        <v>669.14176</v>
      </c>
      <c r="Y347" s="59">
        <f>X347/G341*100</f>
        <v>334.57088</v>
      </c>
    </row>
    <row r="348" spans="1:25" ht="32.25" outlineLevel="6" thickBot="1">
      <c r="A348" s="8" t="s">
        <v>401</v>
      </c>
      <c r="B348" s="19">
        <v>951</v>
      </c>
      <c r="C348" s="9" t="s">
        <v>14</v>
      </c>
      <c r="D348" s="9" t="s">
        <v>316</v>
      </c>
      <c r="E348" s="9" t="s">
        <v>5</v>
      </c>
      <c r="F348" s="9"/>
      <c r="G348" s="10">
        <f>G349</f>
        <v>50</v>
      </c>
      <c r="H348" s="77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75"/>
      <c r="Y348" s="59"/>
    </row>
    <row r="349" spans="1:25" ht="32.25" outlineLevel="6" thickBot="1">
      <c r="A349" s="79" t="s">
        <v>170</v>
      </c>
      <c r="B349" s="21">
        <v>951</v>
      </c>
      <c r="C349" s="6" t="s">
        <v>14</v>
      </c>
      <c r="D349" s="6" t="s">
        <v>317</v>
      </c>
      <c r="E349" s="6" t="s">
        <v>5</v>
      </c>
      <c r="F349" s="6"/>
      <c r="G349" s="7">
        <f>G350</f>
        <v>50</v>
      </c>
      <c r="H349" s="77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75"/>
      <c r="Y349" s="59"/>
    </row>
    <row r="350" spans="1:25" ht="32.25" outlineLevel="6" thickBot="1">
      <c r="A350" s="88" t="s">
        <v>100</v>
      </c>
      <c r="B350" s="92">
        <v>951</v>
      </c>
      <c r="C350" s="93" t="s">
        <v>14</v>
      </c>
      <c r="D350" s="93" t="s">
        <v>317</v>
      </c>
      <c r="E350" s="93" t="s">
        <v>95</v>
      </c>
      <c r="F350" s="93"/>
      <c r="G350" s="98">
        <f>G351</f>
        <v>50</v>
      </c>
      <c r="H350" s="77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75"/>
      <c r="Y350" s="59"/>
    </row>
    <row r="351" spans="1:25" ht="32.25" outlineLevel="6" thickBot="1">
      <c r="A351" s="88" t="s">
        <v>101</v>
      </c>
      <c r="B351" s="92">
        <v>951</v>
      </c>
      <c r="C351" s="93" t="s">
        <v>14</v>
      </c>
      <c r="D351" s="93" t="s">
        <v>317</v>
      </c>
      <c r="E351" s="93" t="s">
        <v>96</v>
      </c>
      <c r="F351" s="93"/>
      <c r="G351" s="98">
        <v>50</v>
      </c>
      <c r="H351" s="77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75"/>
      <c r="Y351" s="59"/>
    </row>
    <row r="352" spans="1:25" ht="19.5" outlineLevel="6" thickBot="1">
      <c r="A352" s="108" t="s">
        <v>44</v>
      </c>
      <c r="B352" s="18">
        <v>951</v>
      </c>
      <c r="C352" s="14" t="s">
        <v>43</v>
      </c>
      <c r="D352" s="14" t="s">
        <v>252</v>
      </c>
      <c r="E352" s="14" t="s">
        <v>5</v>
      </c>
      <c r="F352" s="14"/>
      <c r="G352" s="15">
        <f>G353+G359+G366</f>
        <v>6696.178599999999</v>
      </c>
      <c r="H352" s="77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75"/>
      <c r="Y352" s="59"/>
    </row>
    <row r="353" spans="1:25" ht="19.5" outlineLevel="6" thickBot="1">
      <c r="A353" s="124" t="s">
        <v>36</v>
      </c>
      <c r="B353" s="18">
        <v>951</v>
      </c>
      <c r="C353" s="39" t="s">
        <v>15</v>
      </c>
      <c r="D353" s="39" t="s">
        <v>252</v>
      </c>
      <c r="E353" s="39" t="s">
        <v>5</v>
      </c>
      <c r="F353" s="39"/>
      <c r="G353" s="119">
        <f>G354</f>
        <v>790</v>
      </c>
      <c r="H353" s="77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75"/>
      <c r="Y353" s="59"/>
    </row>
    <row r="354" spans="1:25" ht="32.25" outlineLevel="6" thickBot="1">
      <c r="A354" s="112" t="s">
        <v>136</v>
      </c>
      <c r="B354" s="19">
        <v>951</v>
      </c>
      <c r="C354" s="9" t="s">
        <v>15</v>
      </c>
      <c r="D354" s="9" t="s">
        <v>253</v>
      </c>
      <c r="E354" s="9" t="s">
        <v>5</v>
      </c>
      <c r="F354" s="9"/>
      <c r="G354" s="10">
        <f>G355</f>
        <v>790</v>
      </c>
      <c r="H354" s="77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75"/>
      <c r="Y354" s="59"/>
    </row>
    <row r="355" spans="1:25" ht="35.25" customHeight="1" outlineLevel="6" thickBot="1">
      <c r="A355" s="112" t="s">
        <v>137</v>
      </c>
      <c r="B355" s="19">
        <v>951</v>
      </c>
      <c r="C355" s="11" t="s">
        <v>15</v>
      </c>
      <c r="D355" s="11" t="s">
        <v>254</v>
      </c>
      <c r="E355" s="11" t="s">
        <v>5</v>
      </c>
      <c r="F355" s="11"/>
      <c r="G355" s="12">
        <f>G356</f>
        <v>790</v>
      </c>
      <c r="H355" s="77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75"/>
      <c r="Y355" s="59"/>
    </row>
    <row r="356" spans="1:25" ht="32.25" outlineLevel="6" thickBot="1">
      <c r="A356" s="94" t="s">
        <v>171</v>
      </c>
      <c r="B356" s="90">
        <v>951</v>
      </c>
      <c r="C356" s="91" t="s">
        <v>15</v>
      </c>
      <c r="D356" s="91" t="s">
        <v>319</v>
      </c>
      <c r="E356" s="91" t="s">
        <v>5</v>
      </c>
      <c r="F356" s="91"/>
      <c r="G356" s="16">
        <f>G357</f>
        <v>790</v>
      </c>
      <c r="H356" s="77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75"/>
      <c r="Y356" s="59"/>
    </row>
    <row r="357" spans="1:25" ht="32.25" outlineLevel="6" thickBot="1">
      <c r="A357" s="5" t="s">
        <v>125</v>
      </c>
      <c r="B357" s="21">
        <v>951</v>
      </c>
      <c r="C357" s="6" t="s">
        <v>15</v>
      </c>
      <c r="D357" s="6" t="s">
        <v>319</v>
      </c>
      <c r="E357" s="6" t="s">
        <v>123</v>
      </c>
      <c r="F357" s="6"/>
      <c r="G357" s="7">
        <f>G358</f>
        <v>790</v>
      </c>
      <c r="H357" s="77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75"/>
      <c r="Y357" s="59"/>
    </row>
    <row r="358" spans="1:25" ht="32.25" outlineLevel="6" thickBot="1">
      <c r="A358" s="88" t="s">
        <v>126</v>
      </c>
      <c r="B358" s="92">
        <v>951</v>
      </c>
      <c r="C358" s="93" t="s">
        <v>15</v>
      </c>
      <c r="D358" s="93" t="s">
        <v>319</v>
      </c>
      <c r="E358" s="93" t="s">
        <v>124</v>
      </c>
      <c r="F358" s="93"/>
      <c r="G358" s="98">
        <v>790</v>
      </c>
      <c r="H358" s="77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75"/>
      <c r="Y358" s="59"/>
    </row>
    <row r="359" spans="1:25" ht="19.5" outlineLevel="6" thickBot="1">
      <c r="A359" s="124" t="s">
        <v>37</v>
      </c>
      <c r="B359" s="18">
        <v>951</v>
      </c>
      <c r="C359" s="39" t="s">
        <v>16</v>
      </c>
      <c r="D359" s="39" t="s">
        <v>252</v>
      </c>
      <c r="E359" s="39" t="s">
        <v>5</v>
      </c>
      <c r="F359" s="39"/>
      <c r="G359" s="119">
        <f>G360</f>
        <v>5906.178599999999</v>
      </c>
      <c r="H359" s="77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75"/>
      <c r="Y359" s="59"/>
    </row>
    <row r="360" spans="1:25" ht="32.25" outlineLevel="6" thickBot="1">
      <c r="A360" s="8" t="s">
        <v>402</v>
      </c>
      <c r="B360" s="19">
        <v>951</v>
      </c>
      <c r="C360" s="9" t="s">
        <v>16</v>
      </c>
      <c r="D360" s="9" t="s">
        <v>320</v>
      </c>
      <c r="E360" s="9" t="s">
        <v>5</v>
      </c>
      <c r="F360" s="9"/>
      <c r="G360" s="10">
        <f>G361+G364+G365</f>
        <v>5906.178599999999</v>
      </c>
      <c r="H360" s="29" t="e">
        <f>H361+#REF!</f>
        <v>#REF!</v>
      </c>
      <c r="I360" s="29" t="e">
        <f>I361+#REF!</f>
        <v>#REF!</v>
      </c>
      <c r="J360" s="29" t="e">
        <f>J361+#REF!</f>
        <v>#REF!</v>
      </c>
      <c r="K360" s="29" t="e">
        <f>K361+#REF!</f>
        <v>#REF!</v>
      </c>
      <c r="L360" s="29" t="e">
        <f>L361+#REF!</f>
        <v>#REF!</v>
      </c>
      <c r="M360" s="29" t="e">
        <f>M361+#REF!</f>
        <v>#REF!</v>
      </c>
      <c r="N360" s="29" t="e">
        <f>N361+#REF!</f>
        <v>#REF!</v>
      </c>
      <c r="O360" s="29" t="e">
        <f>O361+#REF!</f>
        <v>#REF!</v>
      </c>
      <c r="P360" s="29" t="e">
        <f>P361+#REF!</f>
        <v>#REF!</v>
      </c>
      <c r="Q360" s="29" t="e">
        <f>Q361+#REF!</f>
        <v>#REF!</v>
      </c>
      <c r="R360" s="29" t="e">
        <f>R361+#REF!</f>
        <v>#REF!</v>
      </c>
      <c r="S360" s="29" t="e">
        <f>S361+#REF!</f>
        <v>#REF!</v>
      </c>
      <c r="T360" s="29" t="e">
        <f>T361+#REF!</f>
        <v>#REF!</v>
      </c>
      <c r="U360" s="29" t="e">
        <f>U361+#REF!</f>
        <v>#REF!</v>
      </c>
      <c r="V360" s="29" t="e">
        <f>V361+#REF!</f>
        <v>#REF!</v>
      </c>
      <c r="W360" s="29" t="e">
        <f>W361+#REF!</f>
        <v>#REF!</v>
      </c>
      <c r="X360" s="73" t="e">
        <f>X361+#REF!</f>
        <v>#REF!</v>
      </c>
      <c r="Y360" s="59" t="e">
        <f>X360/G354*100</f>
        <v>#REF!</v>
      </c>
    </row>
    <row r="361" spans="1:25" ht="32.25" outlineLevel="6" thickBot="1">
      <c r="A361" s="114" t="s">
        <v>172</v>
      </c>
      <c r="B361" s="90">
        <v>951</v>
      </c>
      <c r="C361" s="91" t="s">
        <v>16</v>
      </c>
      <c r="D361" s="91" t="s">
        <v>321</v>
      </c>
      <c r="E361" s="91" t="s">
        <v>5</v>
      </c>
      <c r="F361" s="91"/>
      <c r="G361" s="16">
        <f>G362</f>
        <v>1419.75</v>
      </c>
      <c r="H361" s="31" t="e">
        <f aca="true" t="shared" si="46" ref="H361:X362">H362</f>
        <v>#REF!</v>
      </c>
      <c r="I361" s="31" t="e">
        <f t="shared" si="46"/>
        <v>#REF!</v>
      </c>
      <c r="J361" s="31" t="e">
        <f t="shared" si="46"/>
        <v>#REF!</v>
      </c>
      <c r="K361" s="31" t="e">
        <f t="shared" si="46"/>
        <v>#REF!</v>
      </c>
      <c r="L361" s="31" t="e">
        <f t="shared" si="46"/>
        <v>#REF!</v>
      </c>
      <c r="M361" s="31" t="e">
        <f t="shared" si="46"/>
        <v>#REF!</v>
      </c>
      <c r="N361" s="31" t="e">
        <f t="shared" si="46"/>
        <v>#REF!</v>
      </c>
      <c r="O361" s="31" t="e">
        <f t="shared" si="46"/>
        <v>#REF!</v>
      </c>
      <c r="P361" s="31" t="e">
        <f t="shared" si="46"/>
        <v>#REF!</v>
      </c>
      <c r="Q361" s="31" t="e">
        <f t="shared" si="46"/>
        <v>#REF!</v>
      </c>
      <c r="R361" s="31" t="e">
        <f t="shared" si="46"/>
        <v>#REF!</v>
      </c>
      <c r="S361" s="31" t="e">
        <f t="shared" si="46"/>
        <v>#REF!</v>
      </c>
      <c r="T361" s="31" t="e">
        <f t="shared" si="46"/>
        <v>#REF!</v>
      </c>
      <c r="U361" s="31" t="e">
        <f t="shared" si="46"/>
        <v>#REF!</v>
      </c>
      <c r="V361" s="31" t="e">
        <f t="shared" si="46"/>
        <v>#REF!</v>
      </c>
      <c r="W361" s="31" t="e">
        <f t="shared" si="46"/>
        <v>#REF!</v>
      </c>
      <c r="X361" s="66" t="e">
        <f t="shared" si="46"/>
        <v>#REF!</v>
      </c>
      <c r="Y361" s="59" t="e">
        <f>X361/G355*100</f>
        <v>#REF!</v>
      </c>
    </row>
    <row r="362" spans="1:25" ht="32.25" outlineLevel="6" thickBot="1">
      <c r="A362" s="5" t="s">
        <v>106</v>
      </c>
      <c r="B362" s="21">
        <v>951</v>
      </c>
      <c r="C362" s="6" t="s">
        <v>16</v>
      </c>
      <c r="D362" s="6" t="s">
        <v>321</v>
      </c>
      <c r="E362" s="6" t="s">
        <v>105</v>
      </c>
      <c r="F362" s="6"/>
      <c r="G362" s="7">
        <f>G363</f>
        <v>1419.75</v>
      </c>
      <c r="H362" s="32" t="e">
        <f t="shared" si="46"/>
        <v>#REF!</v>
      </c>
      <c r="I362" s="32" t="e">
        <f t="shared" si="46"/>
        <v>#REF!</v>
      </c>
      <c r="J362" s="32" t="e">
        <f t="shared" si="46"/>
        <v>#REF!</v>
      </c>
      <c r="K362" s="32" t="e">
        <f t="shared" si="46"/>
        <v>#REF!</v>
      </c>
      <c r="L362" s="32" t="e">
        <f t="shared" si="46"/>
        <v>#REF!</v>
      </c>
      <c r="M362" s="32" t="e">
        <f t="shared" si="46"/>
        <v>#REF!</v>
      </c>
      <c r="N362" s="32" t="e">
        <f t="shared" si="46"/>
        <v>#REF!</v>
      </c>
      <c r="O362" s="32" t="e">
        <f t="shared" si="46"/>
        <v>#REF!</v>
      </c>
      <c r="P362" s="32" t="e">
        <f t="shared" si="46"/>
        <v>#REF!</v>
      </c>
      <c r="Q362" s="32" t="e">
        <f t="shared" si="46"/>
        <v>#REF!</v>
      </c>
      <c r="R362" s="32" t="e">
        <f t="shared" si="46"/>
        <v>#REF!</v>
      </c>
      <c r="S362" s="32" t="e">
        <f t="shared" si="46"/>
        <v>#REF!</v>
      </c>
      <c r="T362" s="32" t="e">
        <f t="shared" si="46"/>
        <v>#REF!</v>
      </c>
      <c r="U362" s="32" t="e">
        <f t="shared" si="46"/>
        <v>#REF!</v>
      </c>
      <c r="V362" s="32" t="e">
        <f t="shared" si="46"/>
        <v>#REF!</v>
      </c>
      <c r="W362" s="32" t="e">
        <f t="shared" si="46"/>
        <v>#REF!</v>
      </c>
      <c r="X362" s="67" t="e">
        <f t="shared" si="46"/>
        <v>#REF!</v>
      </c>
      <c r="Y362" s="59" t="e">
        <f>X362/G356*100</f>
        <v>#REF!</v>
      </c>
    </row>
    <row r="363" spans="1:25" ht="16.5" outlineLevel="6" thickBot="1">
      <c r="A363" s="88" t="s">
        <v>128</v>
      </c>
      <c r="B363" s="92">
        <v>951</v>
      </c>
      <c r="C363" s="93" t="s">
        <v>16</v>
      </c>
      <c r="D363" s="93" t="s">
        <v>321</v>
      </c>
      <c r="E363" s="93" t="s">
        <v>127</v>
      </c>
      <c r="F363" s="93"/>
      <c r="G363" s="98">
        <v>1419.75</v>
      </c>
      <c r="H363" s="34" t="e">
        <f>#REF!</f>
        <v>#REF!</v>
      </c>
      <c r="I363" s="34" t="e">
        <f>#REF!</f>
        <v>#REF!</v>
      </c>
      <c r="J363" s="34" t="e">
        <f>#REF!</f>
        <v>#REF!</v>
      </c>
      <c r="K363" s="34" t="e">
        <f>#REF!</f>
        <v>#REF!</v>
      </c>
      <c r="L363" s="34" t="e">
        <f>#REF!</f>
        <v>#REF!</v>
      </c>
      <c r="M363" s="34" t="e">
        <f>#REF!</f>
        <v>#REF!</v>
      </c>
      <c r="N363" s="34" t="e">
        <f>#REF!</f>
        <v>#REF!</v>
      </c>
      <c r="O363" s="34" t="e">
        <f>#REF!</f>
        <v>#REF!</v>
      </c>
      <c r="P363" s="34" t="e">
        <f>#REF!</f>
        <v>#REF!</v>
      </c>
      <c r="Q363" s="34" t="e">
        <f>#REF!</f>
        <v>#REF!</v>
      </c>
      <c r="R363" s="34" t="e">
        <f>#REF!</f>
        <v>#REF!</v>
      </c>
      <c r="S363" s="34" t="e">
        <f>#REF!</f>
        <v>#REF!</v>
      </c>
      <c r="T363" s="34" t="e">
        <f>#REF!</f>
        <v>#REF!</v>
      </c>
      <c r="U363" s="34" t="e">
        <f>#REF!</f>
        <v>#REF!</v>
      </c>
      <c r="V363" s="34" t="e">
        <f>#REF!</f>
        <v>#REF!</v>
      </c>
      <c r="W363" s="34" t="e">
        <f>#REF!</f>
        <v>#REF!</v>
      </c>
      <c r="X363" s="68" t="e">
        <f>#REF!</f>
        <v>#REF!</v>
      </c>
      <c r="Y363" s="59" t="e">
        <f>X363/G357*100</f>
        <v>#REF!</v>
      </c>
    </row>
    <row r="364" spans="1:25" ht="32.25" outlineLevel="6" thickBot="1">
      <c r="A364" s="114" t="s">
        <v>373</v>
      </c>
      <c r="B364" s="91" t="s">
        <v>374</v>
      </c>
      <c r="C364" s="91" t="s">
        <v>16</v>
      </c>
      <c r="D364" s="91" t="s">
        <v>376</v>
      </c>
      <c r="E364" s="91" t="s">
        <v>127</v>
      </c>
      <c r="F364" s="91"/>
      <c r="G364" s="145">
        <v>2093.75134</v>
      </c>
      <c r="H364" s="55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82"/>
      <c r="Y364" s="59"/>
    </row>
    <row r="365" spans="1:25" ht="32.25" outlineLevel="6" thickBot="1">
      <c r="A365" s="114" t="s">
        <v>375</v>
      </c>
      <c r="B365" s="91" t="s">
        <v>374</v>
      </c>
      <c r="C365" s="91" t="s">
        <v>16</v>
      </c>
      <c r="D365" s="91" t="s">
        <v>381</v>
      </c>
      <c r="E365" s="91" t="s">
        <v>127</v>
      </c>
      <c r="F365" s="91"/>
      <c r="G365" s="145">
        <v>2392.67726</v>
      </c>
      <c r="H365" s="55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82"/>
      <c r="Y365" s="59"/>
    </row>
    <row r="366" spans="1:25" ht="19.5" outlineLevel="6" thickBot="1">
      <c r="A366" s="124" t="s">
        <v>173</v>
      </c>
      <c r="B366" s="18">
        <v>951</v>
      </c>
      <c r="C366" s="39" t="s">
        <v>174</v>
      </c>
      <c r="D366" s="39" t="s">
        <v>252</v>
      </c>
      <c r="E366" s="39" t="s">
        <v>5</v>
      </c>
      <c r="F366" s="39"/>
      <c r="G366" s="119">
        <f>G367</f>
        <v>0</v>
      </c>
      <c r="H366" s="24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42"/>
      <c r="X366" s="65">
        <v>63.00298</v>
      </c>
      <c r="Y366" s="59">
        <f>X366/G362*100</f>
        <v>4.437610846980102</v>
      </c>
    </row>
    <row r="367" spans="1:25" ht="32.25" outlineLevel="6" thickBot="1">
      <c r="A367" s="13" t="s">
        <v>397</v>
      </c>
      <c r="B367" s="19">
        <v>951</v>
      </c>
      <c r="C367" s="9" t="s">
        <v>174</v>
      </c>
      <c r="D367" s="9" t="s">
        <v>322</v>
      </c>
      <c r="E367" s="9" t="s">
        <v>5</v>
      </c>
      <c r="F367" s="9"/>
      <c r="G367" s="10">
        <f>G368</f>
        <v>0</v>
      </c>
      <c r="H367" s="77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75"/>
      <c r="Y367" s="59"/>
    </row>
    <row r="368" spans="1:25" ht="48" outlineLevel="6" thickBot="1">
      <c r="A368" s="114" t="s">
        <v>175</v>
      </c>
      <c r="B368" s="90">
        <v>951</v>
      </c>
      <c r="C368" s="91" t="s">
        <v>174</v>
      </c>
      <c r="D368" s="91" t="s">
        <v>323</v>
      </c>
      <c r="E368" s="91" t="s">
        <v>5</v>
      </c>
      <c r="F368" s="91"/>
      <c r="G368" s="16">
        <f>G369</f>
        <v>0</v>
      </c>
      <c r="H368" s="77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75"/>
      <c r="Y368" s="59"/>
    </row>
    <row r="369" spans="1:25" ht="32.25" outlineLevel="6" thickBot="1">
      <c r="A369" s="5" t="s">
        <v>100</v>
      </c>
      <c r="B369" s="21">
        <v>951</v>
      </c>
      <c r="C369" s="6" t="s">
        <v>176</v>
      </c>
      <c r="D369" s="6" t="s">
        <v>323</v>
      </c>
      <c r="E369" s="6" t="s">
        <v>95</v>
      </c>
      <c r="F369" s="6"/>
      <c r="G369" s="7">
        <f>G370</f>
        <v>0</v>
      </c>
      <c r="H369" s="77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75"/>
      <c r="Y369" s="59"/>
    </row>
    <row r="370" spans="1:25" ht="32.25" outlineLevel="6" thickBot="1">
      <c r="A370" s="88" t="s">
        <v>101</v>
      </c>
      <c r="B370" s="92">
        <v>951</v>
      </c>
      <c r="C370" s="93" t="s">
        <v>174</v>
      </c>
      <c r="D370" s="93" t="s">
        <v>323</v>
      </c>
      <c r="E370" s="93" t="s">
        <v>96</v>
      </c>
      <c r="F370" s="93"/>
      <c r="G370" s="98">
        <v>0</v>
      </c>
      <c r="H370" s="77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75"/>
      <c r="Y370" s="59"/>
    </row>
    <row r="371" spans="1:25" ht="19.5" outlineLevel="6" thickBot="1">
      <c r="A371" s="108" t="s">
        <v>72</v>
      </c>
      <c r="B371" s="18">
        <v>951</v>
      </c>
      <c r="C371" s="14" t="s">
        <v>42</v>
      </c>
      <c r="D371" s="14" t="s">
        <v>252</v>
      </c>
      <c r="E371" s="14" t="s">
        <v>5</v>
      </c>
      <c r="F371" s="14"/>
      <c r="G371" s="15">
        <f>G372+G377</f>
        <v>200</v>
      </c>
      <c r="H371" s="77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75"/>
      <c r="Y371" s="59"/>
    </row>
    <row r="372" spans="1:25" ht="19.5" outlineLevel="6" thickBot="1">
      <c r="A372" s="8" t="s">
        <v>177</v>
      </c>
      <c r="B372" s="19">
        <v>951</v>
      </c>
      <c r="C372" s="9" t="s">
        <v>77</v>
      </c>
      <c r="D372" s="9" t="s">
        <v>252</v>
      </c>
      <c r="E372" s="9" t="s">
        <v>5</v>
      </c>
      <c r="F372" s="9"/>
      <c r="G372" s="10">
        <f>G373</f>
        <v>200</v>
      </c>
      <c r="H372" s="29">
        <f aca="true" t="shared" si="47" ref="H372:X372">H373+H378</f>
        <v>0</v>
      </c>
      <c r="I372" s="29">
        <f t="shared" si="47"/>
        <v>0</v>
      </c>
      <c r="J372" s="29">
        <f t="shared" si="47"/>
        <v>0</v>
      </c>
      <c r="K372" s="29">
        <f t="shared" si="47"/>
        <v>0</v>
      </c>
      <c r="L372" s="29">
        <f t="shared" si="47"/>
        <v>0</v>
      </c>
      <c r="M372" s="29">
        <f t="shared" si="47"/>
        <v>0</v>
      </c>
      <c r="N372" s="29">
        <f t="shared" si="47"/>
        <v>0</v>
      </c>
      <c r="O372" s="29">
        <f t="shared" si="47"/>
        <v>0</v>
      </c>
      <c r="P372" s="29">
        <f t="shared" si="47"/>
        <v>0</v>
      </c>
      <c r="Q372" s="29">
        <f t="shared" si="47"/>
        <v>0</v>
      </c>
      <c r="R372" s="29">
        <f t="shared" si="47"/>
        <v>0</v>
      </c>
      <c r="S372" s="29">
        <f t="shared" si="47"/>
        <v>0</v>
      </c>
      <c r="T372" s="29">
        <f t="shared" si="47"/>
        <v>0</v>
      </c>
      <c r="U372" s="29">
        <f t="shared" si="47"/>
        <v>0</v>
      </c>
      <c r="V372" s="29">
        <f t="shared" si="47"/>
        <v>0</v>
      </c>
      <c r="W372" s="29">
        <f t="shared" si="47"/>
        <v>0</v>
      </c>
      <c r="X372" s="73">
        <f t="shared" si="47"/>
        <v>499.74378</v>
      </c>
      <c r="Y372" s="59" t="e">
        <f>X372/G366*100</f>
        <v>#DIV/0!</v>
      </c>
    </row>
    <row r="373" spans="1:25" ht="32.25" outlineLevel="6" thickBot="1">
      <c r="A373" s="100" t="s">
        <v>403</v>
      </c>
      <c r="B373" s="106">
        <v>951</v>
      </c>
      <c r="C373" s="91" t="s">
        <v>77</v>
      </c>
      <c r="D373" s="91" t="s">
        <v>324</v>
      </c>
      <c r="E373" s="91" t="s">
        <v>5</v>
      </c>
      <c r="F373" s="91"/>
      <c r="G373" s="16">
        <f>G374</f>
        <v>200</v>
      </c>
      <c r="H373" s="31">
        <f aca="true" t="shared" si="48" ref="H373:X375">H374</f>
        <v>0</v>
      </c>
      <c r="I373" s="31">
        <f t="shared" si="48"/>
        <v>0</v>
      </c>
      <c r="J373" s="31">
        <f t="shared" si="48"/>
        <v>0</v>
      </c>
      <c r="K373" s="31">
        <f t="shared" si="48"/>
        <v>0</v>
      </c>
      <c r="L373" s="31">
        <f t="shared" si="48"/>
        <v>0</v>
      </c>
      <c r="M373" s="31">
        <f t="shared" si="48"/>
        <v>0</v>
      </c>
      <c r="N373" s="31">
        <f t="shared" si="48"/>
        <v>0</v>
      </c>
      <c r="O373" s="31">
        <f t="shared" si="48"/>
        <v>0</v>
      </c>
      <c r="P373" s="31">
        <f t="shared" si="48"/>
        <v>0</v>
      </c>
      <c r="Q373" s="31">
        <f t="shared" si="48"/>
        <v>0</v>
      </c>
      <c r="R373" s="31">
        <f t="shared" si="48"/>
        <v>0</v>
      </c>
      <c r="S373" s="31">
        <f t="shared" si="48"/>
        <v>0</v>
      </c>
      <c r="T373" s="31">
        <f t="shared" si="48"/>
        <v>0</v>
      </c>
      <c r="U373" s="31">
        <f t="shared" si="48"/>
        <v>0</v>
      </c>
      <c r="V373" s="31">
        <f t="shared" si="48"/>
        <v>0</v>
      </c>
      <c r="W373" s="31">
        <f t="shared" si="48"/>
        <v>0</v>
      </c>
      <c r="X373" s="66">
        <f t="shared" si="48"/>
        <v>499.74378</v>
      </c>
      <c r="Y373" s="59" t="e">
        <f>X373/G367*100</f>
        <v>#DIV/0!</v>
      </c>
    </row>
    <row r="374" spans="1:25" ht="48" outlineLevel="6" thickBot="1">
      <c r="A374" s="114" t="s">
        <v>178</v>
      </c>
      <c r="B374" s="90">
        <v>951</v>
      </c>
      <c r="C374" s="91" t="s">
        <v>77</v>
      </c>
      <c r="D374" s="91" t="s">
        <v>325</v>
      </c>
      <c r="E374" s="91" t="s">
        <v>5</v>
      </c>
      <c r="F374" s="91"/>
      <c r="G374" s="16">
        <f>G375</f>
        <v>200</v>
      </c>
      <c r="H374" s="32">
        <f t="shared" si="48"/>
        <v>0</v>
      </c>
      <c r="I374" s="32">
        <f t="shared" si="48"/>
        <v>0</v>
      </c>
      <c r="J374" s="32">
        <f t="shared" si="48"/>
        <v>0</v>
      </c>
      <c r="K374" s="32">
        <f t="shared" si="48"/>
        <v>0</v>
      </c>
      <c r="L374" s="32">
        <f t="shared" si="48"/>
        <v>0</v>
      </c>
      <c r="M374" s="32">
        <f t="shared" si="48"/>
        <v>0</v>
      </c>
      <c r="N374" s="32">
        <f t="shared" si="48"/>
        <v>0</v>
      </c>
      <c r="O374" s="32">
        <f t="shared" si="48"/>
        <v>0</v>
      </c>
      <c r="P374" s="32">
        <f t="shared" si="48"/>
        <v>0</v>
      </c>
      <c r="Q374" s="32">
        <f t="shared" si="48"/>
        <v>0</v>
      </c>
      <c r="R374" s="32">
        <f t="shared" si="48"/>
        <v>0</v>
      </c>
      <c r="S374" s="32">
        <f t="shared" si="48"/>
        <v>0</v>
      </c>
      <c r="T374" s="32">
        <f t="shared" si="48"/>
        <v>0</v>
      </c>
      <c r="U374" s="32">
        <f t="shared" si="48"/>
        <v>0</v>
      </c>
      <c r="V374" s="32">
        <f t="shared" si="48"/>
        <v>0</v>
      </c>
      <c r="W374" s="32">
        <f t="shared" si="48"/>
        <v>0</v>
      </c>
      <c r="X374" s="67">
        <f t="shared" si="48"/>
        <v>499.74378</v>
      </c>
      <c r="Y374" s="59" t="e">
        <f>X374/G368*100</f>
        <v>#DIV/0!</v>
      </c>
    </row>
    <row r="375" spans="1:25" ht="32.25" outlineLevel="6" thickBot="1">
      <c r="A375" s="5" t="s">
        <v>100</v>
      </c>
      <c r="B375" s="21">
        <v>951</v>
      </c>
      <c r="C375" s="6" t="s">
        <v>77</v>
      </c>
      <c r="D375" s="6" t="s">
        <v>325</v>
      </c>
      <c r="E375" s="6" t="s">
        <v>95</v>
      </c>
      <c r="F375" s="6"/>
      <c r="G375" s="7">
        <f>G376</f>
        <v>200</v>
      </c>
      <c r="H375" s="34">
        <f t="shared" si="48"/>
        <v>0</v>
      </c>
      <c r="I375" s="34">
        <f t="shared" si="48"/>
        <v>0</v>
      </c>
      <c r="J375" s="34">
        <f t="shared" si="48"/>
        <v>0</v>
      </c>
      <c r="K375" s="34">
        <f t="shared" si="48"/>
        <v>0</v>
      </c>
      <c r="L375" s="34">
        <f t="shared" si="48"/>
        <v>0</v>
      </c>
      <c r="M375" s="34">
        <f t="shared" si="48"/>
        <v>0</v>
      </c>
      <c r="N375" s="34">
        <f t="shared" si="48"/>
        <v>0</v>
      </c>
      <c r="O375" s="34">
        <f t="shared" si="48"/>
        <v>0</v>
      </c>
      <c r="P375" s="34">
        <f t="shared" si="48"/>
        <v>0</v>
      </c>
      <c r="Q375" s="34">
        <f t="shared" si="48"/>
        <v>0</v>
      </c>
      <c r="R375" s="34">
        <f t="shared" si="48"/>
        <v>0</v>
      </c>
      <c r="S375" s="34">
        <f t="shared" si="48"/>
        <v>0</v>
      </c>
      <c r="T375" s="34">
        <f t="shared" si="48"/>
        <v>0</v>
      </c>
      <c r="U375" s="34">
        <f t="shared" si="48"/>
        <v>0</v>
      </c>
      <c r="V375" s="34">
        <f t="shared" si="48"/>
        <v>0</v>
      </c>
      <c r="W375" s="34">
        <f t="shared" si="48"/>
        <v>0</v>
      </c>
      <c r="X375" s="68">
        <f t="shared" si="48"/>
        <v>499.74378</v>
      </c>
      <c r="Y375" s="59" t="e">
        <f>X375/G369*100</f>
        <v>#DIV/0!</v>
      </c>
    </row>
    <row r="376" spans="1:25" ht="32.25" outlineLevel="6" thickBot="1">
      <c r="A376" s="88" t="s">
        <v>101</v>
      </c>
      <c r="B376" s="92">
        <v>951</v>
      </c>
      <c r="C376" s="93" t="s">
        <v>77</v>
      </c>
      <c r="D376" s="93" t="s">
        <v>325</v>
      </c>
      <c r="E376" s="93" t="s">
        <v>96</v>
      </c>
      <c r="F376" s="93"/>
      <c r="G376" s="98">
        <v>200</v>
      </c>
      <c r="H376" s="24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42"/>
      <c r="X376" s="65">
        <v>499.74378</v>
      </c>
      <c r="Y376" s="59" t="e">
        <f>X376/G370*100</f>
        <v>#DIV/0!</v>
      </c>
    </row>
    <row r="377" spans="1:25" ht="19.5" outlineLevel="6" thickBot="1">
      <c r="A377" s="87" t="s">
        <v>80</v>
      </c>
      <c r="B377" s="19">
        <v>951</v>
      </c>
      <c r="C377" s="9" t="s">
        <v>81</v>
      </c>
      <c r="D377" s="9" t="s">
        <v>252</v>
      </c>
      <c r="E377" s="9" t="s">
        <v>5</v>
      </c>
      <c r="F377" s="6"/>
      <c r="G377" s="10">
        <f>G378</f>
        <v>0</v>
      </c>
      <c r="H377" s="77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75"/>
      <c r="Y377" s="59"/>
    </row>
    <row r="378" spans="1:25" ht="32.25" outlineLevel="6" thickBot="1">
      <c r="A378" s="100" t="s">
        <v>403</v>
      </c>
      <c r="B378" s="106">
        <v>951</v>
      </c>
      <c r="C378" s="91" t="s">
        <v>81</v>
      </c>
      <c r="D378" s="91" t="s">
        <v>324</v>
      </c>
      <c r="E378" s="91" t="s">
        <v>5</v>
      </c>
      <c r="F378" s="91"/>
      <c r="G378" s="16">
        <f>G379</f>
        <v>0</v>
      </c>
      <c r="H378" s="31">
        <f aca="true" t="shared" si="49" ref="H378:X378">H379</f>
        <v>0</v>
      </c>
      <c r="I378" s="31">
        <f t="shared" si="49"/>
        <v>0</v>
      </c>
      <c r="J378" s="31">
        <f t="shared" si="49"/>
        <v>0</v>
      </c>
      <c r="K378" s="31">
        <f t="shared" si="49"/>
        <v>0</v>
      </c>
      <c r="L378" s="31">
        <f t="shared" si="49"/>
        <v>0</v>
      </c>
      <c r="M378" s="31">
        <f t="shared" si="49"/>
        <v>0</v>
      </c>
      <c r="N378" s="31">
        <f t="shared" si="49"/>
        <v>0</v>
      </c>
      <c r="O378" s="31">
        <f t="shared" si="49"/>
        <v>0</v>
      </c>
      <c r="P378" s="31">
        <f t="shared" si="49"/>
        <v>0</v>
      </c>
      <c r="Q378" s="31">
        <f t="shared" si="49"/>
        <v>0</v>
      </c>
      <c r="R378" s="31">
        <f t="shared" si="49"/>
        <v>0</v>
      </c>
      <c r="S378" s="31">
        <f t="shared" si="49"/>
        <v>0</v>
      </c>
      <c r="T378" s="31">
        <f t="shared" si="49"/>
        <v>0</v>
      </c>
      <c r="U378" s="31">
        <f t="shared" si="49"/>
        <v>0</v>
      </c>
      <c r="V378" s="31">
        <f t="shared" si="49"/>
        <v>0</v>
      </c>
      <c r="W378" s="31">
        <f t="shared" si="49"/>
        <v>0</v>
      </c>
      <c r="X378" s="31">
        <f t="shared" si="49"/>
        <v>0</v>
      </c>
      <c r="Y378" s="59">
        <f>X378/G372*100</f>
        <v>0</v>
      </c>
    </row>
    <row r="379" spans="1:25" ht="48" outlineLevel="6" thickBot="1">
      <c r="A379" s="5" t="s">
        <v>179</v>
      </c>
      <c r="B379" s="21">
        <v>951</v>
      </c>
      <c r="C379" s="6" t="s">
        <v>81</v>
      </c>
      <c r="D379" s="6" t="s">
        <v>326</v>
      </c>
      <c r="E379" s="6" t="s">
        <v>5</v>
      </c>
      <c r="F379" s="6"/>
      <c r="G379" s="7">
        <f>G380</f>
        <v>0</v>
      </c>
      <c r="H379" s="32">
        <f aca="true" t="shared" si="50" ref="H379:X379">H380+H383</f>
        <v>0</v>
      </c>
      <c r="I379" s="32">
        <f t="shared" si="50"/>
        <v>0</v>
      </c>
      <c r="J379" s="32">
        <f t="shared" si="50"/>
        <v>0</v>
      </c>
      <c r="K379" s="32">
        <f t="shared" si="50"/>
        <v>0</v>
      </c>
      <c r="L379" s="32">
        <f t="shared" si="50"/>
        <v>0</v>
      </c>
      <c r="M379" s="32">
        <f t="shared" si="50"/>
        <v>0</v>
      </c>
      <c r="N379" s="32">
        <f t="shared" si="50"/>
        <v>0</v>
      </c>
      <c r="O379" s="32">
        <f t="shared" si="50"/>
        <v>0</v>
      </c>
      <c r="P379" s="32">
        <f t="shared" si="50"/>
        <v>0</v>
      </c>
      <c r="Q379" s="32">
        <f t="shared" si="50"/>
        <v>0</v>
      </c>
      <c r="R379" s="32">
        <f t="shared" si="50"/>
        <v>0</v>
      </c>
      <c r="S379" s="32">
        <f t="shared" si="50"/>
        <v>0</v>
      </c>
      <c r="T379" s="32">
        <f t="shared" si="50"/>
        <v>0</v>
      </c>
      <c r="U379" s="32">
        <f t="shared" si="50"/>
        <v>0</v>
      </c>
      <c r="V379" s="32">
        <f t="shared" si="50"/>
        <v>0</v>
      </c>
      <c r="W379" s="32">
        <f t="shared" si="50"/>
        <v>0</v>
      </c>
      <c r="X379" s="32">
        <f t="shared" si="50"/>
        <v>0</v>
      </c>
      <c r="Y379" s="59">
        <f>X379/G373*100</f>
        <v>0</v>
      </c>
    </row>
    <row r="380" spans="1:25" ht="48.75" customHeight="1" outlineLevel="6" thickBot="1">
      <c r="A380" s="88" t="s">
        <v>119</v>
      </c>
      <c r="B380" s="92">
        <v>951</v>
      </c>
      <c r="C380" s="93" t="s">
        <v>81</v>
      </c>
      <c r="D380" s="93" t="s">
        <v>326</v>
      </c>
      <c r="E380" s="93" t="s">
        <v>118</v>
      </c>
      <c r="F380" s="93"/>
      <c r="G380" s="98">
        <v>0</v>
      </c>
      <c r="H380" s="24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42"/>
      <c r="X380" s="65">
        <v>0</v>
      </c>
      <c r="Y380" s="59">
        <f>X380/G374*100</f>
        <v>0</v>
      </c>
    </row>
    <row r="381" spans="1:25" ht="38.25" customHeight="1" outlineLevel="6" thickBot="1">
      <c r="A381" s="108" t="s">
        <v>69</v>
      </c>
      <c r="B381" s="18">
        <v>951</v>
      </c>
      <c r="C381" s="14" t="s">
        <v>68</v>
      </c>
      <c r="D381" s="14" t="s">
        <v>252</v>
      </c>
      <c r="E381" s="14" t="s">
        <v>5</v>
      </c>
      <c r="F381" s="14"/>
      <c r="G381" s="15">
        <f>G382+G388</f>
        <v>2000</v>
      </c>
      <c r="H381" s="77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75"/>
      <c r="Y381" s="59"/>
    </row>
    <row r="382" spans="1:25" ht="32.25" outlineLevel="6" thickBot="1">
      <c r="A382" s="126" t="s">
        <v>41</v>
      </c>
      <c r="B382" s="18">
        <v>951</v>
      </c>
      <c r="C382" s="127" t="s">
        <v>79</v>
      </c>
      <c r="D382" s="127" t="s">
        <v>327</v>
      </c>
      <c r="E382" s="127" t="s">
        <v>5</v>
      </c>
      <c r="F382" s="127"/>
      <c r="G382" s="128">
        <f>G383</f>
        <v>2000</v>
      </c>
      <c r="H382" s="31">
        <f aca="true" t="shared" si="51" ref="H382:X382">H383</f>
        <v>0</v>
      </c>
      <c r="I382" s="31">
        <f t="shared" si="51"/>
        <v>0</v>
      </c>
      <c r="J382" s="31">
        <f t="shared" si="51"/>
        <v>0</v>
      </c>
      <c r="K382" s="31">
        <f t="shared" si="51"/>
        <v>0</v>
      </c>
      <c r="L382" s="31">
        <f t="shared" si="51"/>
        <v>0</v>
      </c>
      <c r="M382" s="31">
        <f t="shared" si="51"/>
        <v>0</v>
      </c>
      <c r="N382" s="31">
        <f t="shared" si="51"/>
        <v>0</v>
      </c>
      <c r="O382" s="31">
        <f t="shared" si="51"/>
        <v>0</v>
      </c>
      <c r="P382" s="31">
        <f t="shared" si="51"/>
        <v>0</v>
      </c>
      <c r="Q382" s="31">
        <f t="shared" si="51"/>
        <v>0</v>
      </c>
      <c r="R382" s="31">
        <f t="shared" si="51"/>
        <v>0</v>
      </c>
      <c r="S382" s="31">
        <f t="shared" si="51"/>
        <v>0</v>
      </c>
      <c r="T382" s="31">
        <f t="shared" si="51"/>
        <v>0</v>
      </c>
      <c r="U382" s="31">
        <f t="shared" si="51"/>
        <v>0</v>
      </c>
      <c r="V382" s="31">
        <f t="shared" si="51"/>
        <v>0</v>
      </c>
      <c r="W382" s="31">
        <f t="shared" si="51"/>
        <v>0</v>
      </c>
      <c r="X382" s="31">
        <f t="shared" si="51"/>
        <v>0</v>
      </c>
      <c r="Y382" s="59">
        <f>X382/G376*100</f>
        <v>0</v>
      </c>
    </row>
    <row r="383" spans="1:25" ht="32.25" outlineLevel="6" thickBot="1">
      <c r="A383" s="112" t="s">
        <v>136</v>
      </c>
      <c r="B383" s="19">
        <v>951</v>
      </c>
      <c r="C383" s="11" t="s">
        <v>79</v>
      </c>
      <c r="D383" s="11" t="s">
        <v>253</v>
      </c>
      <c r="E383" s="11" t="s">
        <v>5</v>
      </c>
      <c r="F383" s="11"/>
      <c r="G383" s="12">
        <f>G384</f>
        <v>2000</v>
      </c>
      <c r="H383" s="77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75">
        <v>0</v>
      </c>
      <c r="Y383" s="59" t="e">
        <f>X383/G377*100</f>
        <v>#DIV/0!</v>
      </c>
    </row>
    <row r="384" spans="1:25" ht="32.25" outlineLevel="6" thickBot="1">
      <c r="A384" s="112" t="s">
        <v>137</v>
      </c>
      <c r="B384" s="19">
        <v>951</v>
      </c>
      <c r="C384" s="9" t="s">
        <v>79</v>
      </c>
      <c r="D384" s="9" t="s">
        <v>254</v>
      </c>
      <c r="E384" s="9" t="s">
        <v>5</v>
      </c>
      <c r="F384" s="9"/>
      <c r="G384" s="10">
        <f>G385</f>
        <v>2000</v>
      </c>
      <c r="H384" s="77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75"/>
      <c r="Y384" s="59"/>
    </row>
    <row r="385" spans="1:25" ht="48" outlineLevel="6" thickBot="1">
      <c r="A385" s="114" t="s">
        <v>180</v>
      </c>
      <c r="B385" s="90">
        <v>951</v>
      </c>
      <c r="C385" s="91" t="s">
        <v>79</v>
      </c>
      <c r="D385" s="91" t="s">
        <v>328</v>
      </c>
      <c r="E385" s="91" t="s">
        <v>5</v>
      </c>
      <c r="F385" s="91"/>
      <c r="G385" s="16">
        <f>G386</f>
        <v>2000</v>
      </c>
      <c r="H385" s="29">
        <f aca="true" t="shared" si="52" ref="H385:X385">H386+H391</f>
        <v>0</v>
      </c>
      <c r="I385" s="29">
        <f t="shared" si="52"/>
        <v>0</v>
      </c>
      <c r="J385" s="29">
        <f t="shared" si="52"/>
        <v>0</v>
      </c>
      <c r="K385" s="29">
        <f t="shared" si="52"/>
        <v>0</v>
      </c>
      <c r="L385" s="29">
        <f t="shared" si="52"/>
        <v>0</v>
      </c>
      <c r="M385" s="29">
        <f t="shared" si="52"/>
        <v>0</v>
      </c>
      <c r="N385" s="29">
        <f t="shared" si="52"/>
        <v>0</v>
      </c>
      <c r="O385" s="29">
        <f t="shared" si="52"/>
        <v>0</v>
      </c>
      <c r="P385" s="29">
        <f t="shared" si="52"/>
        <v>0</v>
      </c>
      <c r="Q385" s="29">
        <f t="shared" si="52"/>
        <v>0</v>
      </c>
      <c r="R385" s="29">
        <f t="shared" si="52"/>
        <v>0</v>
      </c>
      <c r="S385" s="29">
        <f t="shared" si="52"/>
        <v>0</v>
      </c>
      <c r="T385" s="29">
        <f t="shared" si="52"/>
        <v>0</v>
      </c>
      <c r="U385" s="29">
        <f t="shared" si="52"/>
        <v>0</v>
      </c>
      <c r="V385" s="29">
        <f t="shared" si="52"/>
        <v>0</v>
      </c>
      <c r="W385" s="29">
        <f t="shared" si="52"/>
        <v>0</v>
      </c>
      <c r="X385" s="73">
        <f t="shared" si="52"/>
        <v>1410.7881399999999</v>
      </c>
      <c r="Y385" s="59" t="e">
        <f>X385/G379*100</f>
        <v>#DIV/0!</v>
      </c>
    </row>
    <row r="386" spans="1:25" ht="16.5" outlineLevel="6" thickBot="1">
      <c r="A386" s="5" t="s">
        <v>121</v>
      </c>
      <c r="B386" s="21">
        <v>951</v>
      </c>
      <c r="C386" s="6" t="s">
        <v>79</v>
      </c>
      <c r="D386" s="6" t="s">
        <v>328</v>
      </c>
      <c r="E386" s="6" t="s">
        <v>120</v>
      </c>
      <c r="F386" s="6"/>
      <c r="G386" s="7">
        <f>G387</f>
        <v>2000</v>
      </c>
      <c r="H386" s="31">
        <f aca="true" t="shared" si="53" ref="H386:X386">H387</f>
        <v>0</v>
      </c>
      <c r="I386" s="31">
        <f t="shared" si="53"/>
        <v>0</v>
      </c>
      <c r="J386" s="31">
        <f t="shared" si="53"/>
        <v>0</v>
      </c>
      <c r="K386" s="31">
        <f t="shared" si="53"/>
        <v>0</v>
      </c>
      <c r="L386" s="31">
        <f t="shared" si="53"/>
        <v>0</v>
      </c>
      <c r="M386" s="31">
        <f t="shared" si="53"/>
        <v>0</v>
      </c>
      <c r="N386" s="31">
        <f t="shared" si="53"/>
        <v>0</v>
      </c>
      <c r="O386" s="31">
        <f t="shared" si="53"/>
        <v>0</v>
      </c>
      <c r="P386" s="31">
        <f t="shared" si="53"/>
        <v>0</v>
      </c>
      <c r="Q386" s="31">
        <f t="shared" si="53"/>
        <v>0</v>
      </c>
      <c r="R386" s="31">
        <f t="shared" si="53"/>
        <v>0</v>
      </c>
      <c r="S386" s="31">
        <f t="shared" si="53"/>
        <v>0</v>
      </c>
      <c r="T386" s="31">
        <f t="shared" si="53"/>
        <v>0</v>
      </c>
      <c r="U386" s="31">
        <f t="shared" si="53"/>
        <v>0</v>
      </c>
      <c r="V386" s="31">
        <f t="shared" si="53"/>
        <v>0</v>
      </c>
      <c r="W386" s="31">
        <f t="shared" si="53"/>
        <v>0</v>
      </c>
      <c r="X386" s="69">
        <f t="shared" si="53"/>
        <v>1362.07314</v>
      </c>
      <c r="Y386" s="59" t="e">
        <f>X386/G380*100</f>
        <v>#DIV/0!</v>
      </c>
    </row>
    <row r="387" spans="1:25" ht="19.5" customHeight="1" outlineLevel="6" thickBot="1">
      <c r="A387" s="99" t="s">
        <v>209</v>
      </c>
      <c r="B387" s="92">
        <v>951</v>
      </c>
      <c r="C387" s="93" t="s">
        <v>79</v>
      </c>
      <c r="D387" s="93" t="s">
        <v>328</v>
      </c>
      <c r="E387" s="93" t="s">
        <v>89</v>
      </c>
      <c r="F387" s="93"/>
      <c r="G387" s="98">
        <v>2000</v>
      </c>
      <c r="H387" s="32">
        <f aca="true" t="shared" si="54" ref="H387:X387">H388</f>
        <v>0</v>
      </c>
      <c r="I387" s="32">
        <f t="shared" si="54"/>
        <v>0</v>
      </c>
      <c r="J387" s="32">
        <f t="shared" si="54"/>
        <v>0</v>
      </c>
      <c r="K387" s="32">
        <f t="shared" si="54"/>
        <v>0</v>
      </c>
      <c r="L387" s="32">
        <f t="shared" si="54"/>
        <v>0</v>
      </c>
      <c r="M387" s="32">
        <f t="shared" si="54"/>
        <v>0</v>
      </c>
      <c r="N387" s="32">
        <f t="shared" si="54"/>
        <v>0</v>
      </c>
      <c r="O387" s="32">
        <f t="shared" si="54"/>
        <v>0</v>
      </c>
      <c r="P387" s="32">
        <f t="shared" si="54"/>
        <v>0</v>
      </c>
      <c r="Q387" s="32">
        <f t="shared" si="54"/>
        <v>0</v>
      </c>
      <c r="R387" s="32">
        <f t="shared" si="54"/>
        <v>0</v>
      </c>
      <c r="S387" s="32">
        <f t="shared" si="54"/>
        <v>0</v>
      </c>
      <c r="T387" s="32">
        <f t="shared" si="54"/>
        <v>0</v>
      </c>
      <c r="U387" s="32">
        <f t="shared" si="54"/>
        <v>0</v>
      </c>
      <c r="V387" s="32">
        <f t="shared" si="54"/>
        <v>0</v>
      </c>
      <c r="W387" s="32">
        <f t="shared" si="54"/>
        <v>0</v>
      </c>
      <c r="X387" s="70">
        <f t="shared" si="54"/>
        <v>1362.07314</v>
      </c>
      <c r="Y387" s="59">
        <f>X387/G381*100</f>
        <v>68.103657</v>
      </c>
    </row>
    <row r="388" spans="1:25" ht="16.5" outlineLevel="6" thickBot="1">
      <c r="A388" s="124" t="s">
        <v>70</v>
      </c>
      <c r="B388" s="18">
        <v>951</v>
      </c>
      <c r="C388" s="39" t="s">
        <v>71</v>
      </c>
      <c r="D388" s="39" t="s">
        <v>327</v>
      </c>
      <c r="E388" s="39" t="s">
        <v>5</v>
      </c>
      <c r="F388" s="39"/>
      <c r="G388" s="119">
        <f>G389</f>
        <v>0</v>
      </c>
      <c r="H388" s="34">
        <f aca="true" t="shared" si="55" ref="H388:X388">H390</f>
        <v>0</v>
      </c>
      <c r="I388" s="34">
        <f t="shared" si="55"/>
        <v>0</v>
      </c>
      <c r="J388" s="34">
        <f t="shared" si="55"/>
        <v>0</v>
      </c>
      <c r="K388" s="34">
        <f t="shared" si="55"/>
        <v>0</v>
      </c>
      <c r="L388" s="34">
        <f t="shared" si="55"/>
        <v>0</v>
      </c>
      <c r="M388" s="34">
        <f t="shared" si="55"/>
        <v>0</v>
      </c>
      <c r="N388" s="34">
        <f t="shared" si="55"/>
        <v>0</v>
      </c>
      <c r="O388" s="34">
        <f t="shared" si="55"/>
        <v>0</v>
      </c>
      <c r="P388" s="34">
        <f t="shared" si="55"/>
        <v>0</v>
      </c>
      <c r="Q388" s="34">
        <f t="shared" si="55"/>
        <v>0</v>
      </c>
      <c r="R388" s="34">
        <f t="shared" si="55"/>
        <v>0</v>
      </c>
      <c r="S388" s="34">
        <f t="shared" si="55"/>
        <v>0</v>
      </c>
      <c r="T388" s="34">
        <f t="shared" si="55"/>
        <v>0</v>
      </c>
      <c r="U388" s="34">
        <f t="shared" si="55"/>
        <v>0</v>
      </c>
      <c r="V388" s="34">
        <f t="shared" si="55"/>
        <v>0</v>
      </c>
      <c r="W388" s="34">
        <f t="shared" si="55"/>
        <v>0</v>
      </c>
      <c r="X388" s="64">
        <f t="shared" si="55"/>
        <v>1362.07314</v>
      </c>
      <c r="Y388" s="59">
        <f>X388/G382*100</f>
        <v>68.103657</v>
      </c>
    </row>
    <row r="389" spans="1:25" ht="32.25" outlineLevel="6" thickBot="1">
      <c r="A389" s="112" t="s">
        <v>136</v>
      </c>
      <c r="B389" s="19">
        <v>951</v>
      </c>
      <c r="C389" s="11" t="s">
        <v>71</v>
      </c>
      <c r="D389" s="11" t="s">
        <v>253</v>
      </c>
      <c r="E389" s="11" t="s">
        <v>5</v>
      </c>
      <c r="F389" s="11"/>
      <c r="G389" s="12">
        <f>G390</f>
        <v>0</v>
      </c>
      <c r="H389" s="55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81"/>
      <c r="Y389" s="59"/>
    </row>
    <row r="390" spans="1:25" ht="32.25" outlineLevel="6" thickBot="1">
      <c r="A390" s="112" t="s">
        <v>137</v>
      </c>
      <c r="B390" s="19">
        <v>951</v>
      </c>
      <c r="C390" s="11" t="s">
        <v>71</v>
      </c>
      <c r="D390" s="11" t="s">
        <v>254</v>
      </c>
      <c r="E390" s="11" t="s">
        <v>5</v>
      </c>
      <c r="F390" s="11"/>
      <c r="G390" s="12">
        <f>G391</f>
        <v>0</v>
      </c>
      <c r="H390" s="25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43"/>
      <c r="X390" s="65">
        <v>1362.07314</v>
      </c>
      <c r="Y390" s="59">
        <f>X390/G384*100</f>
        <v>68.103657</v>
      </c>
    </row>
    <row r="391" spans="1:25" ht="48" outlineLevel="6" thickBot="1">
      <c r="A391" s="94" t="s">
        <v>181</v>
      </c>
      <c r="B391" s="90">
        <v>951</v>
      </c>
      <c r="C391" s="91" t="s">
        <v>71</v>
      </c>
      <c r="D391" s="91" t="s">
        <v>329</v>
      </c>
      <c r="E391" s="91" t="s">
        <v>5</v>
      </c>
      <c r="F391" s="91"/>
      <c r="G391" s="16">
        <f>G392</f>
        <v>0</v>
      </c>
      <c r="H391" s="31">
        <f aca="true" t="shared" si="56" ref="H391:X393">H392</f>
        <v>0</v>
      </c>
      <c r="I391" s="31">
        <f t="shared" si="56"/>
        <v>0</v>
      </c>
      <c r="J391" s="31">
        <f t="shared" si="56"/>
        <v>0</v>
      </c>
      <c r="K391" s="31">
        <f t="shared" si="56"/>
        <v>0</v>
      </c>
      <c r="L391" s="31">
        <f t="shared" si="56"/>
        <v>0</v>
      </c>
      <c r="M391" s="31">
        <f t="shared" si="56"/>
        <v>0</v>
      </c>
      <c r="N391" s="31">
        <f t="shared" si="56"/>
        <v>0</v>
      </c>
      <c r="O391" s="31">
        <f t="shared" si="56"/>
        <v>0</v>
      </c>
      <c r="P391" s="31">
        <f t="shared" si="56"/>
        <v>0</v>
      </c>
      <c r="Q391" s="31">
        <f t="shared" si="56"/>
        <v>0</v>
      </c>
      <c r="R391" s="31">
        <f t="shared" si="56"/>
        <v>0</v>
      </c>
      <c r="S391" s="31">
        <f t="shared" si="56"/>
        <v>0</v>
      </c>
      <c r="T391" s="31">
        <f t="shared" si="56"/>
        <v>0</v>
      </c>
      <c r="U391" s="31">
        <f t="shared" si="56"/>
        <v>0</v>
      </c>
      <c r="V391" s="31">
        <f t="shared" si="56"/>
        <v>0</v>
      </c>
      <c r="W391" s="31">
        <f t="shared" si="56"/>
        <v>0</v>
      </c>
      <c r="X391" s="66">
        <f t="shared" si="56"/>
        <v>48.715</v>
      </c>
      <c r="Y391" s="59">
        <f>X391/G385*100</f>
        <v>2.43575</v>
      </c>
    </row>
    <row r="392" spans="1:25" ht="32.25" outlineLevel="6" thickBot="1">
      <c r="A392" s="5" t="s">
        <v>100</v>
      </c>
      <c r="B392" s="21">
        <v>951</v>
      </c>
      <c r="C392" s="6" t="s">
        <v>71</v>
      </c>
      <c r="D392" s="6" t="s">
        <v>329</v>
      </c>
      <c r="E392" s="6" t="s">
        <v>95</v>
      </c>
      <c r="F392" s="6"/>
      <c r="G392" s="7">
        <f>G393</f>
        <v>0</v>
      </c>
      <c r="H392" s="32">
        <f t="shared" si="56"/>
        <v>0</v>
      </c>
      <c r="I392" s="32">
        <f t="shared" si="56"/>
        <v>0</v>
      </c>
      <c r="J392" s="32">
        <f t="shared" si="56"/>
        <v>0</v>
      </c>
      <c r="K392" s="32">
        <f t="shared" si="56"/>
        <v>0</v>
      </c>
      <c r="L392" s="32">
        <f t="shared" si="56"/>
        <v>0</v>
      </c>
      <c r="M392" s="32">
        <f t="shared" si="56"/>
        <v>0</v>
      </c>
      <c r="N392" s="32">
        <f t="shared" si="56"/>
        <v>0</v>
      </c>
      <c r="O392" s="32">
        <f t="shared" si="56"/>
        <v>0</v>
      </c>
      <c r="P392" s="32">
        <f t="shared" si="56"/>
        <v>0</v>
      </c>
      <c r="Q392" s="32">
        <f t="shared" si="56"/>
        <v>0</v>
      </c>
      <c r="R392" s="32">
        <f t="shared" si="56"/>
        <v>0</v>
      </c>
      <c r="S392" s="32">
        <f t="shared" si="56"/>
        <v>0</v>
      </c>
      <c r="T392" s="32">
        <f t="shared" si="56"/>
        <v>0</v>
      </c>
      <c r="U392" s="32">
        <f t="shared" si="56"/>
        <v>0</v>
      </c>
      <c r="V392" s="32">
        <f t="shared" si="56"/>
        <v>0</v>
      </c>
      <c r="W392" s="32">
        <f t="shared" si="56"/>
        <v>0</v>
      </c>
      <c r="X392" s="67">
        <f>X393</f>
        <v>48.715</v>
      </c>
      <c r="Y392" s="59">
        <f>X392/G386*100</f>
        <v>2.43575</v>
      </c>
    </row>
    <row r="393" spans="1:25" ht="32.25" outlineLevel="6" thickBot="1">
      <c r="A393" s="88" t="s">
        <v>101</v>
      </c>
      <c r="B393" s="92">
        <v>951</v>
      </c>
      <c r="C393" s="93" t="s">
        <v>71</v>
      </c>
      <c r="D393" s="93" t="s">
        <v>329</v>
      </c>
      <c r="E393" s="93" t="s">
        <v>96</v>
      </c>
      <c r="F393" s="93"/>
      <c r="G393" s="98">
        <v>0</v>
      </c>
      <c r="H393" s="34">
        <f t="shared" si="56"/>
        <v>0</v>
      </c>
      <c r="I393" s="34">
        <f t="shared" si="56"/>
        <v>0</v>
      </c>
      <c r="J393" s="34">
        <f t="shared" si="56"/>
        <v>0</v>
      </c>
      <c r="K393" s="34">
        <f t="shared" si="56"/>
        <v>0</v>
      </c>
      <c r="L393" s="34">
        <f t="shared" si="56"/>
        <v>0</v>
      </c>
      <c r="M393" s="34">
        <f t="shared" si="56"/>
        <v>0</v>
      </c>
      <c r="N393" s="34">
        <f t="shared" si="56"/>
        <v>0</v>
      </c>
      <c r="O393" s="34">
        <f t="shared" si="56"/>
        <v>0</v>
      </c>
      <c r="P393" s="34">
        <f t="shared" si="56"/>
        <v>0</v>
      </c>
      <c r="Q393" s="34">
        <f t="shared" si="56"/>
        <v>0</v>
      </c>
      <c r="R393" s="34">
        <f t="shared" si="56"/>
        <v>0</v>
      </c>
      <c r="S393" s="34">
        <f t="shared" si="56"/>
        <v>0</v>
      </c>
      <c r="T393" s="34">
        <f t="shared" si="56"/>
        <v>0</v>
      </c>
      <c r="U393" s="34">
        <f t="shared" si="56"/>
        <v>0</v>
      </c>
      <c r="V393" s="34">
        <f t="shared" si="56"/>
        <v>0</v>
      </c>
      <c r="W393" s="34">
        <f t="shared" si="56"/>
        <v>0</v>
      </c>
      <c r="X393" s="68">
        <f>X394</f>
        <v>48.715</v>
      </c>
      <c r="Y393" s="59">
        <f>X393/G387*100</f>
        <v>2.43575</v>
      </c>
    </row>
    <row r="394" spans="1:25" ht="32.25" outlineLevel="6" thickBot="1">
      <c r="A394" s="108" t="s">
        <v>78</v>
      </c>
      <c r="B394" s="18">
        <v>951</v>
      </c>
      <c r="C394" s="14" t="s">
        <v>65</v>
      </c>
      <c r="D394" s="14" t="s">
        <v>327</v>
      </c>
      <c r="E394" s="14" t="s">
        <v>5</v>
      </c>
      <c r="F394" s="14"/>
      <c r="G394" s="15">
        <f>G395</f>
        <v>100</v>
      </c>
      <c r="H394" s="25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43"/>
      <c r="X394" s="65">
        <v>48.715</v>
      </c>
      <c r="Y394" s="59" t="e">
        <f>X394/G388*100</f>
        <v>#DIV/0!</v>
      </c>
    </row>
    <row r="395" spans="1:25" ht="16.5" outlineLevel="6" thickBot="1">
      <c r="A395" s="8" t="s">
        <v>182</v>
      </c>
      <c r="B395" s="19">
        <v>951</v>
      </c>
      <c r="C395" s="9" t="s">
        <v>66</v>
      </c>
      <c r="D395" s="9" t="s">
        <v>327</v>
      </c>
      <c r="E395" s="9" t="s">
        <v>5</v>
      </c>
      <c r="F395" s="9"/>
      <c r="G395" s="10">
        <f>G396</f>
        <v>100</v>
      </c>
      <c r="H395" s="101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75"/>
      <c r="Y395" s="59"/>
    </row>
    <row r="396" spans="1:25" ht="32.25" outlineLevel="6" thickBot="1">
      <c r="A396" s="112" t="s">
        <v>136</v>
      </c>
      <c r="B396" s="19">
        <v>951</v>
      </c>
      <c r="C396" s="9" t="s">
        <v>66</v>
      </c>
      <c r="D396" s="9" t="s">
        <v>253</v>
      </c>
      <c r="E396" s="9" t="s">
        <v>5</v>
      </c>
      <c r="F396" s="9"/>
      <c r="G396" s="10">
        <f>G397</f>
        <v>100</v>
      </c>
      <c r="H396" s="29">
        <f aca="true" t="shared" si="57" ref="H396:X399">H397</f>
        <v>0</v>
      </c>
      <c r="I396" s="29">
        <f t="shared" si="57"/>
        <v>0</v>
      </c>
      <c r="J396" s="29">
        <f t="shared" si="57"/>
        <v>0</v>
      </c>
      <c r="K396" s="29">
        <f t="shared" si="57"/>
        <v>0</v>
      </c>
      <c r="L396" s="29">
        <f t="shared" si="57"/>
        <v>0</v>
      </c>
      <c r="M396" s="29">
        <f t="shared" si="57"/>
        <v>0</v>
      </c>
      <c r="N396" s="29">
        <f t="shared" si="57"/>
        <v>0</v>
      </c>
      <c r="O396" s="29">
        <f t="shared" si="57"/>
        <v>0</v>
      </c>
      <c r="P396" s="29">
        <f t="shared" si="57"/>
        <v>0</v>
      </c>
      <c r="Q396" s="29">
        <f t="shared" si="57"/>
        <v>0</v>
      </c>
      <c r="R396" s="29">
        <f t="shared" si="57"/>
        <v>0</v>
      </c>
      <c r="S396" s="29">
        <f t="shared" si="57"/>
        <v>0</v>
      </c>
      <c r="T396" s="29">
        <f t="shared" si="57"/>
        <v>0</v>
      </c>
      <c r="U396" s="29">
        <f t="shared" si="57"/>
        <v>0</v>
      </c>
      <c r="V396" s="29">
        <f t="shared" si="57"/>
        <v>0</v>
      </c>
      <c r="W396" s="29">
        <f t="shared" si="57"/>
        <v>0</v>
      </c>
      <c r="X396" s="73">
        <f t="shared" si="57"/>
        <v>0</v>
      </c>
      <c r="Y396" s="59" t="e">
        <f aca="true" t="shared" si="58" ref="Y396:Y404">X396/G390*100</f>
        <v>#DIV/0!</v>
      </c>
    </row>
    <row r="397" spans="1:25" ht="32.25" outlineLevel="6" thickBot="1">
      <c r="A397" s="112" t="s">
        <v>137</v>
      </c>
      <c r="B397" s="19">
        <v>951</v>
      </c>
      <c r="C397" s="11" t="s">
        <v>66</v>
      </c>
      <c r="D397" s="11" t="s">
        <v>254</v>
      </c>
      <c r="E397" s="11" t="s">
        <v>5</v>
      </c>
      <c r="F397" s="11"/>
      <c r="G397" s="12">
        <f>G398</f>
        <v>100</v>
      </c>
      <c r="H397" s="31">
        <f t="shared" si="57"/>
        <v>0</v>
      </c>
      <c r="I397" s="31">
        <f t="shared" si="57"/>
        <v>0</v>
      </c>
      <c r="J397" s="31">
        <f t="shared" si="57"/>
        <v>0</v>
      </c>
      <c r="K397" s="31">
        <f t="shared" si="57"/>
        <v>0</v>
      </c>
      <c r="L397" s="31">
        <f t="shared" si="57"/>
        <v>0</v>
      </c>
      <c r="M397" s="31">
        <f t="shared" si="57"/>
        <v>0</v>
      </c>
      <c r="N397" s="31">
        <f t="shared" si="57"/>
        <v>0</v>
      </c>
      <c r="O397" s="31">
        <f t="shared" si="57"/>
        <v>0</v>
      </c>
      <c r="P397" s="31">
        <f t="shared" si="57"/>
        <v>0</v>
      </c>
      <c r="Q397" s="31">
        <f t="shared" si="57"/>
        <v>0</v>
      </c>
      <c r="R397" s="31">
        <f t="shared" si="57"/>
        <v>0</v>
      </c>
      <c r="S397" s="31">
        <f t="shared" si="57"/>
        <v>0</v>
      </c>
      <c r="T397" s="31">
        <f t="shared" si="57"/>
        <v>0</v>
      </c>
      <c r="U397" s="31">
        <f t="shared" si="57"/>
        <v>0</v>
      </c>
      <c r="V397" s="31">
        <f t="shared" si="57"/>
        <v>0</v>
      </c>
      <c r="W397" s="31">
        <f t="shared" si="57"/>
        <v>0</v>
      </c>
      <c r="X397" s="66">
        <f t="shared" si="57"/>
        <v>0</v>
      </c>
      <c r="Y397" s="59" t="e">
        <f t="shared" si="58"/>
        <v>#DIV/0!</v>
      </c>
    </row>
    <row r="398" spans="1:25" ht="32.25" outlineLevel="6" thickBot="1">
      <c r="A398" s="94" t="s">
        <v>183</v>
      </c>
      <c r="B398" s="90">
        <v>951</v>
      </c>
      <c r="C398" s="91" t="s">
        <v>66</v>
      </c>
      <c r="D398" s="91" t="s">
        <v>330</v>
      </c>
      <c r="E398" s="91" t="s">
        <v>5</v>
      </c>
      <c r="F398" s="91"/>
      <c r="G398" s="16">
        <f>G399</f>
        <v>100</v>
      </c>
      <c r="H398" s="32">
        <f t="shared" si="57"/>
        <v>0</v>
      </c>
      <c r="I398" s="32">
        <f t="shared" si="57"/>
        <v>0</v>
      </c>
      <c r="J398" s="32">
        <f t="shared" si="57"/>
        <v>0</v>
      </c>
      <c r="K398" s="32">
        <f t="shared" si="57"/>
        <v>0</v>
      </c>
      <c r="L398" s="32">
        <f t="shared" si="57"/>
        <v>0</v>
      </c>
      <c r="M398" s="32">
        <f t="shared" si="57"/>
        <v>0</v>
      </c>
      <c r="N398" s="32">
        <f t="shared" si="57"/>
        <v>0</v>
      </c>
      <c r="O398" s="32">
        <f t="shared" si="57"/>
        <v>0</v>
      </c>
      <c r="P398" s="32">
        <f t="shared" si="57"/>
        <v>0</v>
      </c>
      <c r="Q398" s="32">
        <f t="shared" si="57"/>
        <v>0</v>
      </c>
      <c r="R398" s="32">
        <f t="shared" si="57"/>
        <v>0</v>
      </c>
      <c r="S398" s="32">
        <f t="shared" si="57"/>
        <v>0</v>
      </c>
      <c r="T398" s="32">
        <f t="shared" si="57"/>
        <v>0</v>
      </c>
      <c r="U398" s="32">
        <f t="shared" si="57"/>
        <v>0</v>
      </c>
      <c r="V398" s="32">
        <f t="shared" si="57"/>
        <v>0</v>
      </c>
      <c r="W398" s="32">
        <f t="shared" si="57"/>
        <v>0</v>
      </c>
      <c r="X398" s="67">
        <f t="shared" si="57"/>
        <v>0</v>
      </c>
      <c r="Y398" s="59" t="e">
        <f t="shared" si="58"/>
        <v>#DIV/0!</v>
      </c>
    </row>
    <row r="399" spans="1:25" ht="16.5" outlineLevel="6" thickBot="1">
      <c r="A399" s="5" t="s">
        <v>129</v>
      </c>
      <c r="B399" s="21">
        <v>951</v>
      </c>
      <c r="C399" s="6" t="s">
        <v>66</v>
      </c>
      <c r="D399" s="6" t="s">
        <v>330</v>
      </c>
      <c r="E399" s="6" t="s">
        <v>229</v>
      </c>
      <c r="F399" s="6"/>
      <c r="G399" s="7">
        <v>100</v>
      </c>
      <c r="H399" s="34">
        <f t="shared" si="57"/>
        <v>0</v>
      </c>
      <c r="I399" s="34">
        <f t="shared" si="57"/>
        <v>0</v>
      </c>
      <c r="J399" s="34">
        <f t="shared" si="57"/>
        <v>0</v>
      </c>
      <c r="K399" s="34">
        <f t="shared" si="57"/>
        <v>0</v>
      </c>
      <c r="L399" s="34">
        <f t="shared" si="57"/>
        <v>0</v>
      </c>
      <c r="M399" s="34">
        <f t="shared" si="57"/>
        <v>0</v>
      </c>
      <c r="N399" s="34">
        <f t="shared" si="57"/>
        <v>0</v>
      </c>
      <c r="O399" s="34">
        <f t="shared" si="57"/>
        <v>0</v>
      </c>
      <c r="P399" s="34">
        <f t="shared" si="57"/>
        <v>0</v>
      </c>
      <c r="Q399" s="34">
        <f t="shared" si="57"/>
        <v>0</v>
      </c>
      <c r="R399" s="34">
        <f t="shared" si="57"/>
        <v>0</v>
      </c>
      <c r="S399" s="34">
        <f t="shared" si="57"/>
        <v>0</v>
      </c>
      <c r="T399" s="34">
        <f t="shared" si="57"/>
        <v>0</v>
      </c>
      <c r="U399" s="34">
        <f t="shared" si="57"/>
        <v>0</v>
      </c>
      <c r="V399" s="34">
        <f t="shared" si="57"/>
        <v>0</v>
      </c>
      <c r="W399" s="34">
        <f t="shared" si="57"/>
        <v>0</v>
      </c>
      <c r="X399" s="68">
        <f t="shared" si="57"/>
        <v>0</v>
      </c>
      <c r="Y399" s="59" t="e">
        <f t="shared" si="58"/>
        <v>#DIV/0!</v>
      </c>
    </row>
    <row r="400" spans="1:25" ht="63.75" outlineLevel="6" thickBot="1">
      <c r="A400" s="108" t="s">
        <v>73</v>
      </c>
      <c r="B400" s="18">
        <v>951</v>
      </c>
      <c r="C400" s="14" t="s">
        <v>74</v>
      </c>
      <c r="D400" s="14" t="s">
        <v>327</v>
      </c>
      <c r="E400" s="14" t="s">
        <v>5</v>
      </c>
      <c r="F400" s="14"/>
      <c r="G400" s="15">
        <f aca="true" t="shared" si="59" ref="G400:G405">G401</f>
        <v>20178</v>
      </c>
      <c r="H400" s="25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43"/>
      <c r="X400" s="65">
        <v>0</v>
      </c>
      <c r="Y400" s="59">
        <f t="shared" si="58"/>
        <v>0</v>
      </c>
    </row>
    <row r="401" spans="1:25" ht="48" outlineLevel="6" thickBot="1">
      <c r="A401" s="112" t="s">
        <v>76</v>
      </c>
      <c r="B401" s="19">
        <v>951</v>
      </c>
      <c r="C401" s="9" t="s">
        <v>75</v>
      </c>
      <c r="D401" s="9" t="s">
        <v>327</v>
      </c>
      <c r="E401" s="9" t="s">
        <v>5</v>
      </c>
      <c r="F401" s="9"/>
      <c r="G401" s="10">
        <f t="shared" si="59"/>
        <v>20178</v>
      </c>
      <c r="H401" s="29" t="e">
        <f aca="true" t="shared" si="60" ref="H401:X403">H402</f>
        <v>#REF!</v>
      </c>
      <c r="I401" s="29" t="e">
        <f t="shared" si="60"/>
        <v>#REF!</v>
      </c>
      <c r="J401" s="29" t="e">
        <f t="shared" si="60"/>
        <v>#REF!</v>
      </c>
      <c r="K401" s="29" t="e">
        <f t="shared" si="60"/>
        <v>#REF!</v>
      </c>
      <c r="L401" s="29" t="e">
        <f t="shared" si="60"/>
        <v>#REF!</v>
      </c>
      <c r="M401" s="29" t="e">
        <f t="shared" si="60"/>
        <v>#REF!</v>
      </c>
      <c r="N401" s="29" t="e">
        <f t="shared" si="60"/>
        <v>#REF!</v>
      </c>
      <c r="O401" s="29" t="e">
        <f t="shared" si="60"/>
        <v>#REF!</v>
      </c>
      <c r="P401" s="29" t="e">
        <f t="shared" si="60"/>
        <v>#REF!</v>
      </c>
      <c r="Q401" s="29" t="e">
        <f t="shared" si="60"/>
        <v>#REF!</v>
      </c>
      <c r="R401" s="29" t="e">
        <f t="shared" si="60"/>
        <v>#REF!</v>
      </c>
      <c r="S401" s="29" t="e">
        <f t="shared" si="60"/>
        <v>#REF!</v>
      </c>
      <c r="T401" s="29" t="e">
        <f t="shared" si="60"/>
        <v>#REF!</v>
      </c>
      <c r="U401" s="29" t="e">
        <f t="shared" si="60"/>
        <v>#REF!</v>
      </c>
      <c r="V401" s="29" t="e">
        <f t="shared" si="60"/>
        <v>#REF!</v>
      </c>
      <c r="W401" s="29" t="e">
        <f t="shared" si="60"/>
        <v>#REF!</v>
      </c>
      <c r="X401" s="73" t="e">
        <f t="shared" si="60"/>
        <v>#REF!</v>
      </c>
      <c r="Y401" s="59" t="e">
        <f t="shared" si="58"/>
        <v>#REF!</v>
      </c>
    </row>
    <row r="402" spans="1:25" ht="32.25" outlineLevel="6" thickBot="1">
      <c r="A402" s="112" t="s">
        <v>136</v>
      </c>
      <c r="B402" s="19">
        <v>951</v>
      </c>
      <c r="C402" s="9" t="s">
        <v>75</v>
      </c>
      <c r="D402" s="9" t="s">
        <v>253</v>
      </c>
      <c r="E402" s="9" t="s">
        <v>5</v>
      </c>
      <c r="F402" s="9"/>
      <c r="G402" s="10">
        <f t="shared" si="59"/>
        <v>20178</v>
      </c>
      <c r="H402" s="31" t="e">
        <f t="shared" si="60"/>
        <v>#REF!</v>
      </c>
      <c r="I402" s="31" t="e">
        <f t="shared" si="60"/>
        <v>#REF!</v>
      </c>
      <c r="J402" s="31" t="e">
        <f t="shared" si="60"/>
        <v>#REF!</v>
      </c>
      <c r="K402" s="31" t="e">
        <f t="shared" si="60"/>
        <v>#REF!</v>
      </c>
      <c r="L402" s="31" t="e">
        <f t="shared" si="60"/>
        <v>#REF!</v>
      </c>
      <c r="M402" s="31" t="e">
        <f t="shared" si="60"/>
        <v>#REF!</v>
      </c>
      <c r="N402" s="31" t="e">
        <f t="shared" si="60"/>
        <v>#REF!</v>
      </c>
      <c r="O402" s="31" t="e">
        <f t="shared" si="60"/>
        <v>#REF!</v>
      </c>
      <c r="P402" s="31" t="e">
        <f t="shared" si="60"/>
        <v>#REF!</v>
      </c>
      <c r="Q402" s="31" t="e">
        <f t="shared" si="60"/>
        <v>#REF!</v>
      </c>
      <c r="R402" s="31" t="e">
        <f t="shared" si="60"/>
        <v>#REF!</v>
      </c>
      <c r="S402" s="31" t="e">
        <f t="shared" si="60"/>
        <v>#REF!</v>
      </c>
      <c r="T402" s="31" t="e">
        <f t="shared" si="60"/>
        <v>#REF!</v>
      </c>
      <c r="U402" s="31" t="e">
        <f t="shared" si="60"/>
        <v>#REF!</v>
      </c>
      <c r="V402" s="31" t="e">
        <f t="shared" si="60"/>
        <v>#REF!</v>
      </c>
      <c r="W402" s="31" t="e">
        <f t="shared" si="60"/>
        <v>#REF!</v>
      </c>
      <c r="X402" s="66" t="e">
        <f t="shared" si="60"/>
        <v>#REF!</v>
      </c>
      <c r="Y402" s="59" t="e">
        <f t="shared" si="58"/>
        <v>#REF!</v>
      </c>
    </row>
    <row r="403" spans="1:25" ht="32.25" outlineLevel="6" thickBot="1">
      <c r="A403" s="112" t="s">
        <v>137</v>
      </c>
      <c r="B403" s="19">
        <v>951</v>
      </c>
      <c r="C403" s="11" t="s">
        <v>75</v>
      </c>
      <c r="D403" s="11" t="s">
        <v>254</v>
      </c>
      <c r="E403" s="11" t="s">
        <v>5</v>
      </c>
      <c r="F403" s="11"/>
      <c r="G403" s="12">
        <f t="shared" si="59"/>
        <v>20178</v>
      </c>
      <c r="H403" s="32" t="e">
        <f t="shared" si="60"/>
        <v>#REF!</v>
      </c>
      <c r="I403" s="32" t="e">
        <f t="shared" si="60"/>
        <v>#REF!</v>
      </c>
      <c r="J403" s="32" t="e">
        <f t="shared" si="60"/>
        <v>#REF!</v>
      </c>
      <c r="K403" s="32" t="e">
        <f t="shared" si="60"/>
        <v>#REF!</v>
      </c>
      <c r="L403" s="32" t="e">
        <f t="shared" si="60"/>
        <v>#REF!</v>
      </c>
      <c r="M403" s="32" t="e">
        <f t="shared" si="60"/>
        <v>#REF!</v>
      </c>
      <c r="N403" s="32" t="e">
        <f t="shared" si="60"/>
        <v>#REF!</v>
      </c>
      <c r="O403" s="32" t="e">
        <f t="shared" si="60"/>
        <v>#REF!</v>
      </c>
      <c r="P403" s="32" t="e">
        <f t="shared" si="60"/>
        <v>#REF!</v>
      </c>
      <c r="Q403" s="32" t="e">
        <f t="shared" si="60"/>
        <v>#REF!</v>
      </c>
      <c r="R403" s="32" t="e">
        <f t="shared" si="60"/>
        <v>#REF!</v>
      </c>
      <c r="S403" s="32" t="e">
        <f t="shared" si="60"/>
        <v>#REF!</v>
      </c>
      <c r="T403" s="32" t="e">
        <f t="shared" si="60"/>
        <v>#REF!</v>
      </c>
      <c r="U403" s="32" t="e">
        <f t="shared" si="60"/>
        <v>#REF!</v>
      </c>
      <c r="V403" s="32" t="e">
        <f t="shared" si="60"/>
        <v>#REF!</v>
      </c>
      <c r="W403" s="32" t="e">
        <f t="shared" si="60"/>
        <v>#REF!</v>
      </c>
      <c r="X403" s="67" t="e">
        <f t="shared" si="60"/>
        <v>#REF!</v>
      </c>
      <c r="Y403" s="59" t="e">
        <f t="shared" si="58"/>
        <v>#REF!</v>
      </c>
    </row>
    <row r="404" spans="1:25" ht="48" outlineLevel="6" thickBot="1">
      <c r="A404" s="5" t="s">
        <v>184</v>
      </c>
      <c r="B404" s="21">
        <v>951</v>
      </c>
      <c r="C404" s="6" t="s">
        <v>75</v>
      </c>
      <c r="D404" s="6" t="s">
        <v>331</v>
      </c>
      <c r="E404" s="6" t="s">
        <v>5</v>
      </c>
      <c r="F404" s="6"/>
      <c r="G404" s="7">
        <f t="shared" si="59"/>
        <v>20178</v>
      </c>
      <c r="H404" s="34" t="e">
        <f>#REF!</f>
        <v>#REF!</v>
      </c>
      <c r="I404" s="34" t="e">
        <f>#REF!</f>
        <v>#REF!</v>
      </c>
      <c r="J404" s="34" t="e">
        <f>#REF!</f>
        <v>#REF!</v>
      </c>
      <c r="K404" s="34" t="e">
        <f>#REF!</f>
        <v>#REF!</v>
      </c>
      <c r="L404" s="34" t="e">
        <f>#REF!</f>
        <v>#REF!</v>
      </c>
      <c r="M404" s="34" t="e">
        <f>#REF!</f>
        <v>#REF!</v>
      </c>
      <c r="N404" s="34" t="e">
        <f>#REF!</f>
        <v>#REF!</v>
      </c>
      <c r="O404" s="34" t="e">
        <f>#REF!</f>
        <v>#REF!</v>
      </c>
      <c r="P404" s="34" t="e">
        <f>#REF!</f>
        <v>#REF!</v>
      </c>
      <c r="Q404" s="34" t="e">
        <f>#REF!</f>
        <v>#REF!</v>
      </c>
      <c r="R404" s="34" t="e">
        <f>#REF!</f>
        <v>#REF!</v>
      </c>
      <c r="S404" s="34" t="e">
        <f>#REF!</f>
        <v>#REF!</v>
      </c>
      <c r="T404" s="34" t="e">
        <f>#REF!</f>
        <v>#REF!</v>
      </c>
      <c r="U404" s="34" t="e">
        <f>#REF!</f>
        <v>#REF!</v>
      </c>
      <c r="V404" s="34" t="e">
        <f>#REF!</f>
        <v>#REF!</v>
      </c>
      <c r="W404" s="34" t="e">
        <f>#REF!</f>
        <v>#REF!</v>
      </c>
      <c r="X404" s="68" t="e">
        <f>#REF!</f>
        <v>#REF!</v>
      </c>
      <c r="Y404" s="59" t="e">
        <f t="shared" si="58"/>
        <v>#REF!</v>
      </c>
    </row>
    <row r="405" spans="1:25" ht="16.5" outlineLevel="6" thickBot="1">
      <c r="A405" s="5" t="s">
        <v>132</v>
      </c>
      <c r="B405" s="21">
        <v>951</v>
      </c>
      <c r="C405" s="6" t="s">
        <v>75</v>
      </c>
      <c r="D405" s="6" t="s">
        <v>331</v>
      </c>
      <c r="E405" s="6" t="s">
        <v>130</v>
      </c>
      <c r="F405" s="6"/>
      <c r="G405" s="7">
        <f t="shared" si="59"/>
        <v>20178</v>
      </c>
      <c r="H405" s="55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82"/>
      <c r="Y405" s="59"/>
    </row>
    <row r="406" spans="1:25" ht="16.5" outlineLevel="6" thickBot="1">
      <c r="A406" s="88" t="s">
        <v>133</v>
      </c>
      <c r="B406" s="92">
        <v>951</v>
      </c>
      <c r="C406" s="93" t="s">
        <v>75</v>
      </c>
      <c r="D406" s="93" t="s">
        <v>331</v>
      </c>
      <c r="E406" s="93" t="s">
        <v>131</v>
      </c>
      <c r="F406" s="93"/>
      <c r="G406" s="98">
        <v>20178</v>
      </c>
      <c r="H406" s="55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82"/>
      <c r="Y406" s="59"/>
    </row>
    <row r="407" spans="1:25" ht="16.5" outlineLevel="6" thickBot="1">
      <c r="A407" s="51"/>
      <c r="B407" s="52"/>
      <c r="C407" s="52"/>
      <c r="D407" s="52"/>
      <c r="E407" s="52"/>
      <c r="F407" s="52"/>
      <c r="G407" s="53"/>
      <c r="H407" s="55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82"/>
      <c r="Y407" s="59"/>
    </row>
    <row r="408" spans="1:25" ht="43.5" outlineLevel="6" thickBot="1">
      <c r="A408" s="103" t="s">
        <v>63</v>
      </c>
      <c r="B408" s="104" t="s">
        <v>62</v>
      </c>
      <c r="C408" s="104" t="s">
        <v>61</v>
      </c>
      <c r="D408" s="104" t="s">
        <v>327</v>
      </c>
      <c r="E408" s="104" t="s">
        <v>5</v>
      </c>
      <c r="F408" s="105"/>
      <c r="G408" s="153">
        <f>G409+G504</f>
        <v>449247.03293000004</v>
      </c>
      <c r="H408" s="55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82"/>
      <c r="Y408" s="59"/>
    </row>
    <row r="409" spans="1:25" ht="19.5" outlineLevel="6" thickBot="1">
      <c r="A409" s="108" t="s">
        <v>47</v>
      </c>
      <c r="B409" s="18">
        <v>953</v>
      </c>
      <c r="C409" s="14" t="s">
        <v>46</v>
      </c>
      <c r="D409" s="14" t="s">
        <v>327</v>
      </c>
      <c r="E409" s="14" t="s">
        <v>5</v>
      </c>
      <c r="F409" s="14"/>
      <c r="G409" s="154">
        <f>G410+G430+G473+G487</f>
        <v>445978.03293000004</v>
      </c>
      <c r="H409" s="55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82"/>
      <c r="Y409" s="59"/>
    </row>
    <row r="410" spans="1:25" ht="19.5" outlineLevel="6" thickBot="1">
      <c r="A410" s="108" t="s">
        <v>134</v>
      </c>
      <c r="B410" s="18">
        <v>953</v>
      </c>
      <c r="C410" s="14" t="s">
        <v>18</v>
      </c>
      <c r="D410" s="14" t="s">
        <v>327</v>
      </c>
      <c r="E410" s="14" t="s">
        <v>5</v>
      </c>
      <c r="F410" s="14"/>
      <c r="G410" s="154">
        <f>G415+G411</f>
        <v>95919.12054</v>
      </c>
      <c r="H410" s="55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82"/>
      <c r="Y410" s="59"/>
    </row>
    <row r="411" spans="1:25" ht="32.25" outlineLevel="6" thickBot="1">
      <c r="A411" s="112" t="s">
        <v>136</v>
      </c>
      <c r="B411" s="19">
        <v>953</v>
      </c>
      <c r="C411" s="9" t="s">
        <v>18</v>
      </c>
      <c r="D411" s="9" t="s">
        <v>253</v>
      </c>
      <c r="E411" s="9" t="s">
        <v>5</v>
      </c>
      <c r="F411" s="9"/>
      <c r="G411" s="155">
        <f>G412</f>
        <v>570.59059</v>
      </c>
      <c r="H411" s="55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82"/>
      <c r="Y411" s="59"/>
    </row>
    <row r="412" spans="1:25" ht="18.75" customHeight="1" outlineLevel="6" thickBot="1">
      <c r="A412" s="112" t="s">
        <v>137</v>
      </c>
      <c r="B412" s="19">
        <v>953</v>
      </c>
      <c r="C412" s="9" t="s">
        <v>18</v>
      </c>
      <c r="D412" s="9" t="s">
        <v>254</v>
      </c>
      <c r="E412" s="9" t="s">
        <v>5</v>
      </c>
      <c r="F412" s="9"/>
      <c r="G412" s="155">
        <f>G413</f>
        <v>570.59059</v>
      </c>
      <c r="H412" s="55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82"/>
      <c r="Y412" s="59"/>
    </row>
    <row r="413" spans="1:25" ht="16.5" outlineLevel="6" thickBot="1">
      <c r="A413" s="94" t="s">
        <v>141</v>
      </c>
      <c r="B413" s="90">
        <v>953</v>
      </c>
      <c r="C413" s="91" t="s">
        <v>18</v>
      </c>
      <c r="D413" s="91" t="s">
        <v>258</v>
      </c>
      <c r="E413" s="91" t="s">
        <v>5</v>
      </c>
      <c r="F413" s="91"/>
      <c r="G413" s="157">
        <f>G414</f>
        <v>570.59059</v>
      </c>
      <c r="H413" s="25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43"/>
      <c r="X413" s="74"/>
      <c r="Y413" s="59">
        <v>0</v>
      </c>
    </row>
    <row r="414" spans="1:25" ht="16.5" outlineLevel="6" thickBot="1">
      <c r="A414" s="5" t="s">
        <v>110</v>
      </c>
      <c r="B414" s="21">
        <v>953</v>
      </c>
      <c r="C414" s="6" t="s">
        <v>18</v>
      </c>
      <c r="D414" s="6" t="s">
        <v>258</v>
      </c>
      <c r="E414" s="6" t="s">
        <v>89</v>
      </c>
      <c r="F414" s="6"/>
      <c r="G414" s="158">
        <v>570.59059</v>
      </c>
      <c r="H414" s="28" t="e">
        <f>H415+#REF!</f>
        <v>#REF!</v>
      </c>
      <c r="I414" s="28" t="e">
        <f>I415+#REF!</f>
        <v>#REF!</v>
      </c>
      <c r="J414" s="28" t="e">
        <f>J415+#REF!</f>
        <v>#REF!</v>
      </c>
      <c r="K414" s="28" t="e">
        <f>K415+#REF!</f>
        <v>#REF!</v>
      </c>
      <c r="L414" s="28" t="e">
        <f>L415+#REF!</f>
        <v>#REF!</v>
      </c>
      <c r="M414" s="28" t="e">
        <f>M415+#REF!</f>
        <v>#REF!</v>
      </c>
      <c r="N414" s="28" t="e">
        <f>N415+#REF!</f>
        <v>#REF!</v>
      </c>
      <c r="O414" s="28" t="e">
        <f>O415+#REF!</f>
        <v>#REF!</v>
      </c>
      <c r="P414" s="28" t="e">
        <f>P415+#REF!</f>
        <v>#REF!</v>
      </c>
      <c r="Q414" s="28" t="e">
        <f>Q415+#REF!</f>
        <v>#REF!</v>
      </c>
      <c r="R414" s="28" t="e">
        <f>R415+#REF!</f>
        <v>#REF!</v>
      </c>
      <c r="S414" s="28" t="e">
        <f>S415+#REF!</f>
        <v>#REF!</v>
      </c>
      <c r="T414" s="28" t="e">
        <f>T415+#REF!</f>
        <v>#REF!</v>
      </c>
      <c r="U414" s="28" t="e">
        <f>U415+#REF!</f>
        <v>#REF!</v>
      </c>
      <c r="V414" s="28" t="e">
        <f>V415+#REF!</f>
        <v>#REF!</v>
      </c>
      <c r="W414" s="28" t="e">
        <f>W415+#REF!</f>
        <v>#REF!</v>
      </c>
      <c r="X414" s="60" t="e">
        <f>X415+#REF!</f>
        <v>#REF!</v>
      </c>
      <c r="Y414" s="59" t="e">
        <f>X414/G408*100</f>
        <v>#REF!</v>
      </c>
    </row>
    <row r="415" spans="1:25" ht="32.25" outlineLevel="6" thickBot="1">
      <c r="A415" s="80" t="s">
        <v>404</v>
      </c>
      <c r="B415" s="19">
        <v>953</v>
      </c>
      <c r="C415" s="9" t="s">
        <v>18</v>
      </c>
      <c r="D415" s="9" t="s">
        <v>332</v>
      </c>
      <c r="E415" s="9" t="s">
        <v>5</v>
      </c>
      <c r="F415" s="9"/>
      <c r="G415" s="155">
        <f>G416+G426</f>
        <v>95348.52995</v>
      </c>
      <c r="H415" s="29" t="e">
        <f>H421+H426+#REF!+H502</f>
        <v>#REF!</v>
      </c>
      <c r="I415" s="29" t="e">
        <f>I421+I426+#REF!+I502</f>
        <v>#REF!</v>
      </c>
      <c r="J415" s="29" t="e">
        <f>J421+J426+#REF!+J502</f>
        <v>#REF!</v>
      </c>
      <c r="K415" s="29" t="e">
        <f>K421+K426+#REF!+K502</f>
        <v>#REF!</v>
      </c>
      <c r="L415" s="29" t="e">
        <f>L421+L426+#REF!+L502</f>
        <v>#REF!</v>
      </c>
      <c r="M415" s="29" t="e">
        <f>M421+M426+#REF!+M502</f>
        <v>#REF!</v>
      </c>
      <c r="N415" s="29" t="e">
        <f>N421+N426+#REF!+N502</f>
        <v>#REF!</v>
      </c>
      <c r="O415" s="29" t="e">
        <f>O421+O426+#REF!+O502</f>
        <v>#REF!</v>
      </c>
      <c r="P415" s="29" t="e">
        <f>P421+P426+#REF!+P502</f>
        <v>#REF!</v>
      </c>
      <c r="Q415" s="29" t="e">
        <f>Q421+Q426+#REF!+Q502</f>
        <v>#REF!</v>
      </c>
      <c r="R415" s="29" t="e">
        <f>R421+R426+#REF!+R502</f>
        <v>#REF!</v>
      </c>
      <c r="S415" s="29" t="e">
        <f>S421+S426+#REF!+S502</f>
        <v>#REF!</v>
      </c>
      <c r="T415" s="29" t="e">
        <f>T421+T426+#REF!+T502</f>
        <v>#REF!</v>
      </c>
      <c r="U415" s="29" t="e">
        <f>U421+U426+#REF!+U502</f>
        <v>#REF!</v>
      </c>
      <c r="V415" s="29" t="e">
        <f>V421+V426+#REF!+V502</f>
        <v>#REF!</v>
      </c>
      <c r="W415" s="29" t="e">
        <f>W421+W426+#REF!+W502</f>
        <v>#REF!</v>
      </c>
      <c r="X415" s="29" t="e">
        <f>X421+X426+#REF!+X502</f>
        <v>#REF!</v>
      </c>
      <c r="Y415" s="59" t="e">
        <f>X415/G409*100</f>
        <v>#REF!</v>
      </c>
    </row>
    <row r="416" spans="1:25" ht="32.25" outlineLevel="6" thickBot="1">
      <c r="A416" s="80" t="s">
        <v>185</v>
      </c>
      <c r="B416" s="19">
        <v>953</v>
      </c>
      <c r="C416" s="11" t="s">
        <v>18</v>
      </c>
      <c r="D416" s="11" t="s">
        <v>333</v>
      </c>
      <c r="E416" s="11" t="s">
        <v>5</v>
      </c>
      <c r="F416" s="11"/>
      <c r="G416" s="156">
        <f>G417+G420+G423</f>
        <v>95252.07794999999</v>
      </c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42"/>
      <c r="Y416" s="59"/>
    </row>
    <row r="417" spans="1:25" ht="32.25" outlineLevel="6" thickBot="1">
      <c r="A417" s="94" t="s">
        <v>161</v>
      </c>
      <c r="B417" s="90">
        <v>953</v>
      </c>
      <c r="C417" s="91" t="s">
        <v>18</v>
      </c>
      <c r="D417" s="91" t="s">
        <v>334</v>
      </c>
      <c r="E417" s="91" t="s">
        <v>5</v>
      </c>
      <c r="F417" s="91"/>
      <c r="G417" s="157">
        <f>G418</f>
        <v>34426.54435</v>
      </c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42"/>
      <c r="Y417" s="59"/>
    </row>
    <row r="418" spans="1:25" ht="19.5" outlineLevel="6" thickBot="1">
      <c r="A418" s="5" t="s">
        <v>121</v>
      </c>
      <c r="B418" s="21">
        <v>953</v>
      </c>
      <c r="C418" s="6" t="s">
        <v>18</v>
      </c>
      <c r="D418" s="6" t="s">
        <v>334</v>
      </c>
      <c r="E418" s="6" t="s">
        <v>120</v>
      </c>
      <c r="F418" s="6"/>
      <c r="G418" s="158">
        <f>G419</f>
        <v>34426.54435</v>
      </c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42"/>
      <c r="Y418" s="59"/>
    </row>
    <row r="419" spans="1:25" ht="48" outlineLevel="6" thickBot="1">
      <c r="A419" s="99" t="s">
        <v>209</v>
      </c>
      <c r="B419" s="92">
        <v>953</v>
      </c>
      <c r="C419" s="93" t="s">
        <v>18</v>
      </c>
      <c r="D419" s="93" t="s">
        <v>334</v>
      </c>
      <c r="E419" s="93" t="s">
        <v>89</v>
      </c>
      <c r="F419" s="93"/>
      <c r="G419" s="159">
        <v>34426.54435</v>
      </c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42"/>
      <c r="Y419" s="59"/>
    </row>
    <row r="420" spans="1:25" ht="63.75" outlineLevel="6" thickBot="1">
      <c r="A420" s="114" t="s">
        <v>186</v>
      </c>
      <c r="B420" s="90">
        <v>953</v>
      </c>
      <c r="C420" s="91" t="s">
        <v>18</v>
      </c>
      <c r="D420" s="91" t="s">
        <v>335</v>
      </c>
      <c r="E420" s="91" t="s">
        <v>5</v>
      </c>
      <c r="F420" s="91"/>
      <c r="G420" s="157">
        <f>G421</f>
        <v>59442</v>
      </c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42"/>
      <c r="Y420" s="59"/>
    </row>
    <row r="421" spans="1:25" ht="16.5" outlineLevel="6" thickBot="1">
      <c r="A421" s="5" t="s">
        <v>121</v>
      </c>
      <c r="B421" s="21">
        <v>953</v>
      </c>
      <c r="C421" s="6" t="s">
        <v>18</v>
      </c>
      <c r="D421" s="6" t="s">
        <v>335</v>
      </c>
      <c r="E421" s="6" t="s">
        <v>120</v>
      </c>
      <c r="F421" s="6"/>
      <c r="G421" s="158">
        <f>G422</f>
        <v>59442</v>
      </c>
      <c r="H421" s="32">
        <f aca="true" t="shared" si="61" ref="H421:X421">H422</f>
        <v>0</v>
      </c>
      <c r="I421" s="32">
        <f t="shared" si="61"/>
        <v>0</v>
      </c>
      <c r="J421" s="32">
        <f t="shared" si="61"/>
        <v>0</v>
      </c>
      <c r="K421" s="32">
        <f t="shared" si="61"/>
        <v>0</v>
      </c>
      <c r="L421" s="32">
        <f t="shared" si="61"/>
        <v>0</v>
      </c>
      <c r="M421" s="32">
        <f t="shared" si="61"/>
        <v>0</v>
      </c>
      <c r="N421" s="32">
        <f t="shared" si="61"/>
        <v>0</v>
      </c>
      <c r="O421" s="32">
        <f t="shared" si="61"/>
        <v>0</v>
      </c>
      <c r="P421" s="32">
        <f t="shared" si="61"/>
        <v>0</v>
      </c>
      <c r="Q421" s="32">
        <f t="shared" si="61"/>
        <v>0</v>
      </c>
      <c r="R421" s="32">
        <f t="shared" si="61"/>
        <v>0</v>
      </c>
      <c r="S421" s="32">
        <f t="shared" si="61"/>
        <v>0</v>
      </c>
      <c r="T421" s="32">
        <f t="shared" si="61"/>
        <v>0</v>
      </c>
      <c r="U421" s="32">
        <f t="shared" si="61"/>
        <v>0</v>
      </c>
      <c r="V421" s="32">
        <f t="shared" si="61"/>
        <v>0</v>
      </c>
      <c r="W421" s="32">
        <f t="shared" si="61"/>
        <v>0</v>
      </c>
      <c r="X421" s="67">
        <f t="shared" si="61"/>
        <v>34477.81647</v>
      </c>
      <c r="Y421" s="59">
        <f>X421/G415*100</f>
        <v>36.15977769985535</v>
      </c>
    </row>
    <row r="422" spans="1:25" ht="48" outlineLevel="6" thickBot="1">
      <c r="A422" s="99" t="s">
        <v>209</v>
      </c>
      <c r="B422" s="92">
        <v>953</v>
      </c>
      <c r="C422" s="93" t="s">
        <v>18</v>
      </c>
      <c r="D422" s="93" t="s">
        <v>335</v>
      </c>
      <c r="E422" s="93" t="s">
        <v>89</v>
      </c>
      <c r="F422" s="93"/>
      <c r="G422" s="159">
        <v>59442</v>
      </c>
      <c r="H422" s="34">
        <f aca="true" t="shared" si="62" ref="H422:X422">H424</f>
        <v>0</v>
      </c>
      <c r="I422" s="34">
        <f t="shared" si="62"/>
        <v>0</v>
      </c>
      <c r="J422" s="34">
        <f t="shared" si="62"/>
        <v>0</v>
      </c>
      <c r="K422" s="34">
        <f t="shared" si="62"/>
        <v>0</v>
      </c>
      <c r="L422" s="34">
        <f t="shared" si="62"/>
        <v>0</v>
      </c>
      <c r="M422" s="34">
        <f t="shared" si="62"/>
        <v>0</v>
      </c>
      <c r="N422" s="34">
        <f t="shared" si="62"/>
        <v>0</v>
      </c>
      <c r="O422" s="34">
        <f t="shared" si="62"/>
        <v>0</v>
      </c>
      <c r="P422" s="34">
        <f t="shared" si="62"/>
        <v>0</v>
      </c>
      <c r="Q422" s="34">
        <f t="shared" si="62"/>
        <v>0</v>
      </c>
      <c r="R422" s="34">
        <f t="shared" si="62"/>
        <v>0</v>
      </c>
      <c r="S422" s="34">
        <f t="shared" si="62"/>
        <v>0</v>
      </c>
      <c r="T422" s="34">
        <f t="shared" si="62"/>
        <v>0</v>
      </c>
      <c r="U422" s="34">
        <f t="shared" si="62"/>
        <v>0</v>
      </c>
      <c r="V422" s="34">
        <f t="shared" si="62"/>
        <v>0</v>
      </c>
      <c r="W422" s="34">
        <f t="shared" si="62"/>
        <v>0</v>
      </c>
      <c r="X422" s="68">
        <f t="shared" si="62"/>
        <v>34477.81647</v>
      </c>
      <c r="Y422" s="59">
        <f>X422/G416*100</f>
        <v>36.19639299428008</v>
      </c>
    </row>
    <row r="423" spans="1:25" ht="32.25" outlineLevel="6" thickBot="1">
      <c r="A423" s="125" t="s">
        <v>187</v>
      </c>
      <c r="B423" s="132">
        <v>953</v>
      </c>
      <c r="C423" s="91" t="s">
        <v>18</v>
      </c>
      <c r="D423" s="91" t="s">
        <v>336</v>
      </c>
      <c r="E423" s="91" t="s">
        <v>5</v>
      </c>
      <c r="F423" s="91"/>
      <c r="G423" s="157">
        <f>G424</f>
        <v>1383.5336</v>
      </c>
      <c r="H423" s="55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82"/>
      <c r="Y423" s="59"/>
    </row>
    <row r="424" spans="1:25" ht="16.5" outlineLevel="6" thickBot="1">
      <c r="A424" s="5" t="s">
        <v>121</v>
      </c>
      <c r="B424" s="21">
        <v>953</v>
      </c>
      <c r="C424" s="6" t="s">
        <v>18</v>
      </c>
      <c r="D424" s="6" t="s">
        <v>336</v>
      </c>
      <c r="E424" s="6" t="s">
        <v>120</v>
      </c>
      <c r="F424" s="6"/>
      <c r="G424" s="158">
        <f>G425</f>
        <v>1383.5336</v>
      </c>
      <c r="H424" s="26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44"/>
      <c r="X424" s="65">
        <v>34477.81647</v>
      </c>
      <c r="Y424" s="59">
        <f>X424/G418*100</f>
        <v>100.14893193890953</v>
      </c>
    </row>
    <row r="425" spans="1:25" ht="16.5" outlineLevel="6" thickBot="1">
      <c r="A425" s="96" t="s">
        <v>87</v>
      </c>
      <c r="B425" s="134">
        <v>953</v>
      </c>
      <c r="C425" s="93" t="s">
        <v>18</v>
      </c>
      <c r="D425" s="93" t="s">
        <v>336</v>
      </c>
      <c r="E425" s="93" t="s">
        <v>88</v>
      </c>
      <c r="F425" s="93"/>
      <c r="G425" s="159">
        <v>1383.5336</v>
      </c>
      <c r="H425" s="55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75"/>
      <c r="Y425" s="59"/>
    </row>
    <row r="426" spans="1:25" ht="32.25" outlineLevel="6" thickBot="1">
      <c r="A426" s="135" t="s">
        <v>230</v>
      </c>
      <c r="B426" s="139">
        <v>953</v>
      </c>
      <c r="C426" s="9" t="s">
        <v>18</v>
      </c>
      <c r="D426" s="9" t="s">
        <v>337</v>
      </c>
      <c r="E426" s="9" t="s">
        <v>5</v>
      </c>
      <c r="F426" s="9"/>
      <c r="G426" s="155">
        <f>G427</f>
        <v>96.452</v>
      </c>
      <c r="H426" s="31" t="e">
        <f>H427+#REF!+H448+H443</f>
        <v>#REF!</v>
      </c>
      <c r="I426" s="31" t="e">
        <f>I427+#REF!+I448+I443</f>
        <v>#REF!</v>
      </c>
      <c r="J426" s="31" t="e">
        <f>J427+#REF!+J448+J443</f>
        <v>#REF!</v>
      </c>
      <c r="K426" s="31" t="e">
        <f>K427+#REF!+K448+K443</f>
        <v>#REF!</v>
      </c>
      <c r="L426" s="31" t="e">
        <f>L427+#REF!+L448+L443</f>
        <v>#REF!</v>
      </c>
      <c r="M426" s="31" t="e">
        <f>M427+#REF!+M448+M443</f>
        <v>#REF!</v>
      </c>
      <c r="N426" s="31" t="e">
        <f>N427+#REF!+N448+N443</f>
        <v>#REF!</v>
      </c>
      <c r="O426" s="31" t="e">
        <f>O427+#REF!+O448+O443</f>
        <v>#REF!</v>
      </c>
      <c r="P426" s="31" t="e">
        <f>P427+#REF!+P448+P443</f>
        <v>#REF!</v>
      </c>
      <c r="Q426" s="31" t="e">
        <f>Q427+#REF!+Q448+Q443</f>
        <v>#REF!</v>
      </c>
      <c r="R426" s="31" t="e">
        <f>R427+#REF!+R448+R443</f>
        <v>#REF!</v>
      </c>
      <c r="S426" s="31" t="e">
        <f>S427+#REF!+S448+S443</f>
        <v>#REF!</v>
      </c>
      <c r="T426" s="31" t="e">
        <f>T427+#REF!+T448+T443</f>
        <v>#REF!</v>
      </c>
      <c r="U426" s="31" t="e">
        <f>U427+#REF!+U448+U443</f>
        <v>#REF!</v>
      </c>
      <c r="V426" s="31" t="e">
        <f>V427+#REF!+V448+V443</f>
        <v>#REF!</v>
      </c>
      <c r="W426" s="31" t="e">
        <f>W427+#REF!+W448+W443</f>
        <v>#REF!</v>
      </c>
      <c r="X426" s="31" t="e">
        <f>X427+#REF!+X448+X443</f>
        <v>#REF!</v>
      </c>
      <c r="Y426" s="59" t="e">
        <f>X426/G420*100</f>
        <v>#REF!</v>
      </c>
    </row>
    <row r="427" spans="1:25" ht="32.25" outlineLevel="6" thickBot="1">
      <c r="A427" s="125" t="s">
        <v>188</v>
      </c>
      <c r="B427" s="132">
        <v>953</v>
      </c>
      <c r="C427" s="91" t="s">
        <v>18</v>
      </c>
      <c r="D427" s="91" t="s">
        <v>338</v>
      </c>
      <c r="E427" s="91" t="s">
        <v>5</v>
      </c>
      <c r="F427" s="91"/>
      <c r="G427" s="157">
        <f>G428</f>
        <v>96.452</v>
      </c>
      <c r="H427" s="32">
        <f aca="true" t="shared" si="63" ref="H427:X427">H428</f>
        <v>0</v>
      </c>
      <c r="I427" s="32">
        <f t="shared" si="63"/>
        <v>0</v>
      </c>
      <c r="J427" s="32">
        <f t="shared" si="63"/>
        <v>0</v>
      </c>
      <c r="K427" s="32">
        <f t="shared" si="63"/>
        <v>0</v>
      </c>
      <c r="L427" s="32">
        <f t="shared" si="63"/>
        <v>0</v>
      </c>
      <c r="M427" s="32">
        <f t="shared" si="63"/>
        <v>0</v>
      </c>
      <c r="N427" s="32">
        <f t="shared" si="63"/>
        <v>0</v>
      </c>
      <c r="O427" s="32">
        <f t="shared" si="63"/>
        <v>0</v>
      </c>
      <c r="P427" s="32">
        <f t="shared" si="63"/>
        <v>0</v>
      </c>
      <c r="Q427" s="32">
        <f t="shared" si="63"/>
        <v>0</v>
      </c>
      <c r="R427" s="32">
        <f t="shared" si="63"/>
        <v>0</v>
      </c>
      <c r="S427" s="32">
        <f t="shared" si="63"/>
        <v>0</v>
      </c>
      <c r="T427" s="32">
        <f t="shared" si="63"/>
        <v>0</v>
      </c>
      <c r="U427" s="32">
        <f t="shared" si="63"/>
        <v>0</v>
      </c>
      <c r="V427" s="32">
        <f t="shared" si="63"/>
        <v>0</v>
      </c>
      <c r="W427" s="32">
        <f t="shared" si="63"/>
        <v>0</v>
      </c>
      <c r="X427" s="70">
        <f t="shared" si="63"/>
        <v>48148.89725</v>
      </c>
      <c r="Y427" s="59">
        <f>X427/G421*100</f>
        <v>81.001475808351</v>
      </c>
    </row>
    <row r="428" spans="1:25" ht="16.5" outlineLevel="6" thickBot="1">
      <c r="A428" s="5" t="s">
        <v>121</v>
      </c>
      <c r="B428" s="21">
        <v>953</v>
      </c>
      <c r="C428" s="6" t="s">
        <v>18</v>
      </c>
      <c r="D428" s="6" t="s">
        <v>338</v>
      </c>
      <c r="E428" s="6" t="s">
        <v>120</v>
      </c>
      <c r="F428" s="6"/>
      <c r="G428" s="158">
        <f>G429</f>
        <v>96.452</v>
      </c>
      <c r="H428" s="34">
        <f aca="true" t="shared" si="64" ref="H428:X428">H435</f>
        <v>0</v>
      </c>
      <c r="I428" s="34">
        <f t="shared" si="64"/>
        <v>0</v>
      </c>
      <c r="J428" s="34">
        <f t="shared" si="64"/>
        <v>0</v>
      </c>
      <c r="K428" s="34">
        <f t="shared" si="64"/>
        <v>0</v>
      </c>
      <c r="L428" s="34">
        <f t="shared" si="64"/>
        <v>0</v>
      </c>
      <c r="M428" s="34">
        <f t="shared" si="64"/>
        <v>0</v>
      </c>
      <c r="N428" s="34">
        <f t="shared" si="64"/>
        <v>0</v>
      </c>
      <c r="O428" s="34">
        <f t="shared" si="64"/>
        <v>0</v>
      </c>
      <c r="P428" s="34">
        <f t="shared" si="64"/>
        <v>0</v>
      </c>
      <c r="Q428" s="34">
        <f t="shared" si="64"/>
        <v>0</v>
      </c>
      <c r="R428" s="34">
        <f t="shared" si="64"/>
        <v>0</v>
      </c>
      <c r="S428" s="34">
        <f t="shared" si="64"/>
        <v>0</v>
      </c>
      <c r="T428" s="34">
        <f t="shared" si="64"/>
        <v>0</v>
      </c>
      <c r="U428" s="34">
        <f t="shared" si="64"/>
        <v>0</v>
      </c>
      <c r="V428" s="34">
        <f t="shared" si="64"/>
        <v>0</v>
      </c>
      <c r="W428" s="34">
        <f t="shared" si="64"/>
        <v>0</v>
      </c>
      <c r="X428" s="68">
        <f t="shared" si="64"/>
        <v>48148.89725</v>
      </c>
      <c r="Y428" s="59">
        <f>X428/G422*100</f>
        <v>81.001475808351</v>
      </c>
    </row>
    <row r="429" spans="1:25" ht="16.5" outlineLevel="6" thickBot="1">
      <c r="A429" s="96" t="s">
        <v>87</v>
      </c>
      <c r="B429" s="134">
        <v>953</v>
      </c>
      <c r="C429" s="93" t="s">
        <v>18</v>
      </c>
      <c r="D429" s="93" t="s">
        <v>338</v>
      </c>
      <c r="E429" s="93" t="s">
        <v>88</v>
      </c>
      <c r="F429" s="93"/>
      <c r="G429" s="159">
        <v>96.452</v>
      </c>
      <c r="H429" s="55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82"/>
      <c r="Y429" s="59"/>
    </row>
    <row r="430" spans="1:25" ht="16.5" outlineLevel="6" thickBot="1">
      <c r="A430" s="124" t="s">
        <v>39</v>
      </c>
      <c r="B430" s="18">
        <v>953</v>
      </c>
      <c r="C430" s="39" t="s">
        <v>19</v>
      </c>
      <c r="D430" s="39" t="s">
        <v>252</v>
      </c>
      <c r="E430" s="39" t="s">
        <v>5</v>
      </c>
      <c r="F430" s="39"/>
      <c r="G430" s="160">
        <f>G435+G431</f>
        <v>331743.41571</v>
      </c>
      <c r="H430" s="55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82"/>
      <c r="Y430" s="59"/>
    </row>
    <row r="431" spans="1:25" ht="32.25" outlineLevel="6" thickBot="1">
      <c r="A431" s="112" t="s">
        <v>136</v>
      </c>
      <c r="B431" s="19">
        <v>953</v>
      </c>
      <c r="C431" s="9" t="s">
        <v>19</v>
      </c>
      <c r="D431" s="9" t="s">
        <v>253</v>
      </c>
      <c r="E431" s="9" t="s">
        <v>5</v>
      </c>
      <c r="F431" s="9"/>
      <c r="G431" s="155">
        <f>G432</f>
        <v>1802.39267</v>
      </c>
      <c r="H431" s="55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82"/>
      <c r="Y431" s="59"/>
    </row>
    <row r="432" spans="1:25" ht="32.25" outlineLevel="6" thickBot="1">
      <c r="A432" s="112" t="s">
        <v>137</v>
      </c>
      <c r="B432" s="19">
        <v>953</v>
      </c>
      <c r="C432" s="9" t="s">
        <v>19</v>
      </c>
      <c r="D432" s="9" t="s">
        <v>254</v>
      </c>
      <c r="E432" s="9" t="s">
        <v>5</v>
      </c>
      <c r="F432" s="9"/>
      <c r="G432" s="155">
        <f>G433</f>
        <v>1802.39267</v>
      </c>
      <c r="H432" s="55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82"/>
      <c r="Y432" s="59"/>
    </row>
    <row r="433" spans="1:25" ht="16.5" outlineLevel="6" thickBot="1">
      <c r="A433" s="94" t="s">
        <v>141</v>
      </c>
      <c r="B433" s="90">
        <v>953</v>
      </c>
      <c r="C433" s="91" t="s">
        <v>19</v>
      </c>
      <c r="D433" s="91" t="s">
        <v>339</v>
      </c>
      <c r="E433" s="91" t="s">
        <v>5</v>
      </c>
      <c r="F433" s="91"/>
      <c r="G433" s="157">
        <f>G434</f>
        <v>1802.39267</v>
      </c>
      <c r="H433" s="55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82"/>
      <c r="Y433" s="59"/>
    </row>
    <row r="434" spans="1:25" ht="16.5" outlineLevel="6" thickBot="1">
      <c r="A434" s="5" t="s">
        <v>110</v>
      </c>
      <c r="B434" s="21">
        <v>953</v>
      </c>
      <c r="C434" s="6" t="s">
        <v>19</v>
      </c>
      <c r="D434" s="6" t="s">
        <v>339</v>
      </c>
      <c r="E434" s="6" t="s">
        <v>89</v>
      </c>
      <c r="F434" s="6"/>
      <c r="G434" s="158">
        <v>1802.39267</v>
      </c>
      <c r="H434" s="55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82"/>
      <c r="Y434" s="59"/>
    </row>
    <row r="435" spans="1:25" ht="32.25" outlineLevel="6" thickBot="1">
      <c r="A435" s="80" t="s">
        <v>404</v>
      </c>
      <c r="B435" s="19">
        <v>953</v>
      </c>
      <c r="C435" s="9" t="s">
        <v>19</v>
      </c>
      <c r="D435" s="9" t="s">
        <v>332</v>
      </c>
      <c r="E435" s="9" t="s">
        <v>5</v>
      </c>
      <c r="F435" s="9"/>
      <c r="G435" s="155">
        <f>G436+G460+G466</f>
        <v>329941.02304</v>
      </c>
      <c r="H435" s="26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44"/>
      <c r="X435" s="65">
        <v>48148.89725</v>
      </c>
      <c r="Y435" s="59">
        <f>X435/G429*100</f>
        <v>49920.061014805295</v>
      </c>
    </row>
    <row r="436" spans="1:25" ht="16.5" outlineLevel="6" thickBot="1">
      <c r="A436" s="136" t="s">
        <v>189</v>
      </c>
      <c r="B436" s="20">
        <v>953</v>
      </c>
      <c r="C436" s="11" t="s">
        <v>19</v>
      </c>
      <c r="D436" s="11" t="s">
        <v>340</v>
      </c>
      <c r="E436" s="11" t="s">
        <v>5</v>
      </c>
      <c r="F436" s="11"/>
      <c r="G436" s="156">
        <f>G437+G449+G452+G443+G455+G446+G440</f>
        <v>309295.36631</v>
      </c>
      <c r="H436" s="55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75"/>
      <c r="Y436" s="59"/>
    </row>
    <row r="437" spans="1:25" ht="32.25" outlineLevel="6" thickBot="1">
      <c r="A437" s="94" t="s">
        <v>161</v>
      </c>
      <c r="B437" s="90">
        <v>953</v>
      </c>
      <c r="C437" s="91" t="s">
        <v>19</v>
      </c>
      <c r="D437" s="91" t="s">
        <v>341</v>
      </c>
      <c r="E437" s="91" t="s">
        <v>5</v>
      </c>
      <c r="F437" s="91"/>
      <c r="G437" s="157">
        <f>G438</f>
        <v>60686.52473</v>
      </c>
      <c r="H437" s="55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82"/>
      <c r="Y437" s="59"/>
    </row>
    <row r="438" spans="1:25" ht="16.5" outlineLevel="6" thickBot="1">
      <c r="A438" s="5" t="s">
        <v>121</v>
      </c>
      <c r="B438" s="21">
        <v>953</v>
      </c>
      <c r="C438" s="6" t="s">
        <v>19</v>
      </c>
      <c r="D438" s="6" t="s">
        <v>341</v>
      </c>
      <c r="E438" s="6" t="s">
        <v>120</v>
      </c>
      <c r="F438" s="6"/>
      <c r="G438" s="158">
        <f>G439</f>
        <v>60686.52473</v>
      </c>
      <c r="H438" s="26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44"/>
      <c r="X438" s="65">
        <v>19460.04851</v>
      </c>
      <c r="Y438" s="59" t="e">
        <f>X438/#REF!*100</f>
        <v>#REF!</v>
      </c>
    </row>
    <row r="439" spans="1:25" ht="48" outlineLevel="6" thickBot="1">
      <c r="A439" s="99" t="s">
        <v>209</v>
      </c>
      <c r="B439" s="92">
        <v>953</v>
      </c>
      <c r="C439" s="93" t="s">
        <v>19</v>
      </c>
      <c r="D439" s="93" t="s">
        <v>341</v>
      </c>
      <c r="E439" s="93" t="s">
        <v>89</v>
      </c>
      <c r="F439" s="93"/>
      <c r="G439" s="159">
        <v>60686.52473</v>
      </c>
      <c r="H439" s="55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75"/>
      <c r="Y439" s="59"/>
    </row>
    <row r="440" spans="1:25" ht="32.25" outlineLevel="6" thickBot="1">
      <c r="A440" s="94" t="s">
        <v>416</v>
      </c>
      <c r="B440" s="90">
        <v>953</v>
      </c>
      <c r="C440" s="91" t="s">
        <v>19</v>
      </c>
      <c r="D440" s="91" t="s">
        <v>415</v>
      </c>
      <c r="E440" s="91" t="s">
        <v>5</v>
      </c>
      <c r="F440" s="91"/>
      <c r="G440" s="157">
        <f>G441</f>
        <v>45</v>
      </c>
      <c r="H440" s="55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75"/>
      <c r="Y440" s="59"/>
    </row>
    <row r="441" spans="1:25" ht="16.5" outlineLevel="6" thickBot="1">
      <c r="A441" s="5" t="s">
        <v>121</v>
      </c>
      <c r="B441" s="21">
        <v>953</v>
      </c>
      <c r="C441" s="6" t="s">
        <v>19</v>
      </c>
      <c r="D441" s="6" t="s">
        <v>415</v>
      </c>
      <c r="E441" s="6" t="s">
        <v>88</v>
      </c>
      <c r="F441" s="6"/>
      <c r="G441" s="158">
        <f>G442</f>
        <v>45</v>
      </c>
      <c r="H441" s="55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75"/>
      <c r="Y441" s="59"/>
    </row>
    <row r="442" spans="1:25" ht="16.5" outlineLevel="6" thickBot="1">
      <c r="A442" s="96" t="s">
        <v>87</v>
      </c>
      <c r="B442" s="92">
        <v>953</v>
      </c>
      <c r="C442" s="93" t="s">
        <v>19</v>
      </c>
      <c r="D442" s="93" t="s">
        <v>415</v>
      </c>
      <c r="E442" s="93" t="s">
        <v>88</v>
      </c>
      <c r="F442" s="93"/>
      <c r="G442" s="159">
        <v>45</v>
      </c>
      <c r="H442" s="55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75"/>
      <c r="Y442" s="59"/>
    </row>
    <row r="443" spans="1:25" ht="32.25" outlineLevel="6" thickBot="1">
      <c r="A443" s="125" t="s">
        <v>206</v>
      </c>
      <c r="B443" s="90">
        <v>953</v>
      </c>
      <c r="C443" s="91" t="s">
        <v>19</v>
      </c>
      <c r="D443" s="91" t="s">
        <v>349</v>
      </c>
      <c r="E443" s="91" t="s">
        <v>5</v>
      </c>
      <c r="F443" s="91"/>
      <c r="G443" s="157">
        <f>G444</f>
        <v>4583.84158</v>
      </c>
      <c r="H443" s="31">
        <f aca="true" t="shared" si="65" ref="H443:X443">H444</f>
        <v>0</v>
      </c>
      <c r="I443" s="31">
        <f t="shared" si="65"/>
        <v>0</v>
      </c>
      <c r="J443" s="31">
        <f t="shared" si="65"/>
        <v>0</v>
      </c>
      <c r="K443" s="31">
        <f t="shared" si="65"/>
        <v>0</v>
      </c>
      <c r="L443" s="31">
        <f t="shared" si="65"/>
        <v>0</v>
      </c>
      <c r="M443" s="31">
        <f t="shared" si="65"/>
        <v>0</v>
      </c>
      <c r="N443" s="31">
        <f t="shared" si="65"/>
        <v>0</v>
      </c>
      <c r="O443" s="31">
        <f t="shared" si="65"/>
        <v>0</v>
      </c>
      <c r="P443" s="31">
        <f t="shared" si="65"/>
        <v>0</v>
      </c>
      <c r="Q443" s="31">
        <f t="shared" si="65"/>
        <v>0</v>
      </c>
      <c r="R443" s="31">
        <f t="shared" si="65"/>
        <v>0</v>
      </c>
      <c r="S443" s="31">
        <f t="shared" si="65"/>
        <v>0</v>
      </c>
      <c r="T443" s="31">
        <f t="shared" si="65"/>
        <v>0</v>
      </c>
      <c r="U443" s="31">
        <f t="shared" si="65"/>
        <v>0</v>
      </c>
      <c r="V443" s="31">
        <f t="shared" si="65"/>
        <v>0</v>
      </c>
      <c r="W443" s="31">
        <f t="shared" si="65"/>
        <v>0</v>
      </c>
      <c r="X443" s="31">
        <f t="shared" si="65"/>
        <v>0</v>
      </c>
      <c r="Y443" s="59">
        <v>0</v>
      </c>
    </row>
    <row r="444" spans="1:25" ht="16.5" outlineLevel="6" thickBot="1">
      <c r="A444" s="5" t="s">
        <v>121</v>
      </c>
      <c r="B444" s="21">
        <v>953</v>
      </c>
      <c r="C444" s="6" t="s">
        <v>19</v>
      </c>
      <c r="D444" s="6" t="s">
        <v>349</v>
      </c>
      <c r="E444" s="6" t="s">
        <v>120</v>
      </c>
      <c r="F444" s="6"/>
      <c r="G444" s="158">
        <f>G445</f>
        <v>4583.84158</v>
      </c>
      <c r="H444" s="34">
        <f aca="true" t="shared" si="66" ref="H444:X444">H447</f>
        <v>0</v>
      </c>
      <c r="I444" s="34">
        <f t="shared" si="66"/>
        <v>0</v>
      </c>
      <c r="J444" s="34">
        <f t="shared" si="66"/>
        <v>0</v>
      </c>
      <c r="K444" s="34">
        <f t="shared" si="66"/>
        <v>0</v>
      </c>
      <c r="L444" s="34">
        <f t="shared" si="66"/>
        <v>0</v>
      </c>
      <c r="M444" s="34">
        <f t="shared" si="66"/>
        <v>0</v>
      </c>
      <c r="N444" s="34">
        <f t="shared" si="66"/>
        <v>0</v>
      </c>
      <c r="O444" s="34">
        <f t="shared" si="66"/>
        <v>0</v>
      </c>
      <c r="P444" s="34">
        <f t="shared" si="66"/>
        <v>0</v>
      </c>
      <c r="Q444" s="34">
        <f t="shared" si="66"/>
        <v>0</v>
      </c>
      <c r="R444" s="34">
        <f t="shared" si="66"/>
        <v>0</v>
      </c>
      <c r="S444" s="34">
        <f t="shared" si="66"/>
        <v>0</v>
      </c>
      <c r="T444" s="34">
        <f t="shared" si="66"/>
        <v>0</v>
      </c>
      <c r="U444" s="34">
        <f t="shared" si="66"/>
        <v>0</v>
      </c>
      <c r="V444" s="34">
        <f t="shared" si="66"/>
        <v>0</v>
      </c>
      <c r="W444" s="34">
        <f t="shared" si="66"/>
        <v>0</v>
      </c>
      <c r="X444" s="34">
        <f t="shared" si="66"/>
        <v>0</v>
      </c>
      <c r="Y444" s="59">
        <v>0</v>
      </c>
    </row>
    <row r="445" spans="1:25" ht="16.5" outlineLevel="6" thickBot="1">
      <c r="A445" s="96" t="s">
        <v>87</v>
      </c>
      <c r="B445" s="92">
        <v>953</v>
      </c>
      <c r="C445" s="93" t="s">
        <v>19</v>
      </c>
      <c r="D445" s="93" t="s">
        <v>349</v>
      </c>
      <c r="E445" s="93" t="s">
        <v>88</v>
      </c>
      <c r="F445" s="93"/>
      <c r="G445" s="159">
        <v>4583.84158</v>
      </c>
      <c r="H445" s="55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55"/>
      <c r="Y445" s="59"/>
    </row>
    <row r="446" spans="1:25" ht="16.5" outlineLevel="6" thickBot="1">
      <c r="A446" s="125" t="s">
        <v>386</v>
      </c>
      <c r="B446" s="90">
        <v>953</v>
      </c>
      <c r="C446" s="91" t="s">
        <v>19</v>
      </c>
      <c r="D446" s="91" t="s">
        <v>387</v>
      </c>
      <c r="E446" s="91" t="s">
        <v>5</v>
      </c>
      <c r="F446" s="91"/>
      <c r="G446" s="157">
        <f>G447</f>
        <v>1000</v>
      </c>
      <c r="H446" s="55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55"/>
      <c r="Y446" s="59"/>
    </row>
    <row r="447" spans="1:25" ht="16.5" outlineLevel="6" thickBot="1">
      <c r="A447" s="5" t="s">
        <v>121</v>
      </c>
      <c r="B447" s="21">
        <v>953</v>
      </c>
      <c r="C447" s="6" t="s">
        <v>19</v>
      </c>
      <c r="D447" s="6" t="s">
        <v>387</v>
      </c>
      <c r="E447" s="6" t="s">
        <v>120</v>
      </c>
      <c r="F447" s="6"/>
      <c r="G447" s="158">
        <f>G448</f>
        <v>1000</v>
      </c>
      <c r="H447" s="55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75">
        <v>0</v>
      </c>
      <c r="Y447" s="59">
        <v>0</v>
      </c>
    </row>
    <row r="448" spans="1:25" ht="16.5" outlineLevel="6" thickBot="1">
      <c r="A448" s="96" t="s">
        <v>87</v>
      </c>
      <c r="B448" s="92">
        <v>953</v>
      </c>
      <c r="C448" s="93" t="s">
        <v>19</v>
      </c>
      <c r="D448" s="93" t="s">
        <v>387</v>
      </c>
      <c r="E448" s="93" t="s">
        <v>88</v>
      </c>
      <c r="F448" s="93"/>
      <c r="G448" s="159">
        <v>1000</v>
      </c>
      <c r="H448" s="31" t="e">
        <f>#REF!+#REF!+#REF!+H460+H476+#REF!</f>
        <v>#REF!</v>
      </c>
      <c r="I448" s="31" t="e">
        <f>#REF!+#REF!+#REF!+I460+I476+#REF!</f>
        <v>#REF!</v>
      </c>
      <c r="J448" s="31" t="e">
        <f>#REF!+#REF!+#REF!+J460+J476+#REF!</f>
        <v>#REF!</v>
      </c>
      <c r="K448" s="31" t="e">
        <f>#REF!+#REF!+#REF!+K460+K476+#REF!</f>
        <v>#REF!</v>
      </c>
      <c r="L448" s="31" t="e">
        <f>#REF!+#REF!+#REF!+L460+L476+#REF!</f>
        <v>#REF!</v>
      </c>
      <c r="M448" s="31" t="e">
        <f>#REF!+#REF!+#REF!+M460+M476+#REF!</f>
        <v>#REF!</v>
      </c>
      <c r="N448" s="31" t="e">
        <f>#REF!+#REF!+#REF!+N460+N476+#REF!</f>
        <v>#REF!</v>
      </c>
      <c r="O448" s="31" t="e">
        <f>#REF!+#REF!+#REF!+O460+O476+#REF!</f>
        <v>#REF!</v>
      </c>
      <c r="P448" s="31" t="e">
        <f>#REF!+#REF!+#REF!+P460+P476+#REF!</f>
        <v>#REF!</v>
      </c>
      <c r="Q448" s="31" t="e">
        <f>#REF!+#REF!+#REF!+Q460+Q476+#REF!</f>
        <v>#REF!</v>
      </c>
      <c r="R448" s="31" t="e">
        <f>#REF!+#REF!+#REF!+R460+R476+#REF!</f>
        <v>#REF!</v>
      </c>
      <c r="S448" s="31" t="e">
        <f>#REF!+#REF!+#REF!+S460+S476+#REF!</f>
        <v>#REF!</v>
      </c>
      <c r="T448" s="31" t="e">
        <f>#REF!+#REF!+#REF!+T460+T476+#REF!</f>
        <v>#REF!</v>
      </c>
      <c r="U448" s="31" t="e">
        <f>#REF!+#REF!+#REF!+U460+U476+#REF!</f>
        <v>#REF!</v>
      </c>
      <c r="V448" s="31" t="e">
        <f>#REF!+#REF!+#REF!+V460+V476+#REF!</f>
        <v>#REF!</v>
      </c>
      <c r="W448" s="31" t="e">
        <f>#REF!+#REF!+#REF!+W460+W476+#REF!</f>
        <v>#REF!</v>
      </c>
      <c r="X448" s="69" t="e">
        <f>#REF!+#REF!+#REF!+X460+X476+#REF!</f>
        <v>#REF!</v>
      </c>
      <c r="Y448" s="59" t="e">
        <f>X448/G439*100</f>
        <v>#REF!</v>
      </c>
    </row>
    <row r="449" spans="1:25" ht="32.25" outlineLevel="6" thickBot="1">
      <c r="A449" s="137" t="s">
        <v>190</v>
      </c>
      <c r="B449" s="106">
        <v>953</v>
      </c>
      <c r="C449" s="91" t="s">
        <v>19</v>
      </c>
      <c r="D449" s="91" t="s">
        <v>342</v>
      </c>
      <c r="E449" s="91" t="s">
        <v>5</v>
      </c>
      <c r="F449" s="91"/>
      <c r="G449" s="157">
        <f>G450</f>
        <v>5835</v>
      </c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69"/>
      <c r="Y449" s="59"/>
    </row>
    <row r="450" spans="1:25" ht="16.5" outlineLevel="6" thickBot="1">
      <c r="A450" s="5" t="s">
        <v>121</v>
      </c>
      <c r="B450" s="21">
        <v>953</v>
      </c>
      <c r="C450" s="6" t="s">
        <v>19</v>
      </c>
      <c r="D450" s="6" t="s">
        <v>342</v>
      </c>
      <c r="E450" s="6" t="s">
        <v>120</v>
      </c>
      <c r="F450" s="6"/>
      <c r="G450" s="158">
        <f>G451</f>
        <v>5835</v>
      </c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69"/>
      <c r="Y450" s="59"/>
    </row>
    <row r="451" spans="1:25" ht="48" outlineLevel="6" thickBot="1">
      <c r="A451" s="99" t="s">
        <v>209</v>
      </c>
      <c r="B451" s="92">
        <v>953</v>
      </c>
      <c r="C451" s="93" t="s">
        <v>19</v>
      </c>
      <c r="D451" s="93" t="s">
        <v>342</v>
      </c>
      <c r="E451" s="93" t="s">
        <v>89</v>
      </c>
      <c r="F451" s="93"/>
      <c r="G451" s="159">
        <v>5835</v>
      </c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69"/>
      <c r="Y451" s="59"/>
    </row>
    <row r="452" spans="1:25" ht="63.75" outlineLevel="6" thickBot="1">
      <c r="A452" s="138" t="s">
        <v>191</v>
      </c>
      <c r="B452" s="140">
        <v>953</v>
      </c>
      <c r="C452" s="107" t="s">
        <v>19</v>
      </c>
      <c r="D452" s="107" t="s">
        <v>343</v>
      </c>
      <c r="E452" s="107" t="s">
        <v>5</v>
      </c>
      <c r="F452" s="107"/>
      <c r="G452" s="161">
        <f>G453</f>
        <v>237145</v>
      </c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69"/>
      <c r="Y452" s="59"/>
    </row>
    <row r="453" spans="1:25" ht="23.25" customHeight="1" outlineLevel="6" thickBot="1">
      <c r="A453" s="5" t="s">
        <v>121</v>
      </c>
      <c r="B453" s="21">
        <v>953</v>
      </c>
      <c r="C453" s="6" t="s">
        <v>19</v>
      </c>
      <c r="D453" s="6" t="s">
        <v>343</v>
      </c>
      <c r="E453" s="6" t="s">
        <v>120</v>
      </c>
      <c r="F453" s="6"/>
      <c r="G453" s="158">
        <f>G454</f>
        <v>237145</v>
      </c>
      <c r="H453" s="83"/>
      <c r="I453" s="84"/>
      <c r="J453" s="84"/>
      <c r="K453" s="84"/>
      <c r="L453" s="84"/>
      <c r="M453" s="84"/>
      <c r="N453" s="84"/>
      <c r="O453" s="84"/>
      <c r="P453" s="84"/>
      <c r="Q453" s="84"/>
      <c r="R453" s="84"/>
      <c r="S453" s="84"/>
      <c r="T453" s="84"/>
      <c r="U453" s="84"/>
      <c r="V453" s="84"/>
      <c r="W453" s="84"/>
      <c r="X453" s="85"/>
      <c r="Y453" s="59"/>
    </row>
    <row r="454" spans="1:25" ht="18.75" customHeight="1" outlineLevel="6" thickBot="1">
      <c r="A454" s="99" t="s">
        <v>209</v>
      </c>
      <c r="B454" s="92">
        <v>953</v>
      </c>
      <c r="C454" s="93" t="s">
        <v>19</v>
      </c>
      <c r="D454" s="93" t="s">
        <v>343</v>
      </c>
      <c r="E454" s="93" t="s">
        <v>89</v>
      </c>
      <c r="F454" s="93"/>
      <c r="G454" s="159">
        <v>237145</v>
      </c>
      <c r="H454" s="83"/>
      <c r="I454" s="84"/>
      <c r="J454" s="84"/>
      <c r="K454" s="84"/>
      <c r="L454" s="84"/>
      <c r="M454" s="84"/>
      <c r="N454" s="84"/>
      <c r="O454" s="84"/>
      <c r="P454" s="84"/>
      <c r="Q454" s="84"/>
      <c r="R454" s="84"/>
      <c r="S454" s="84"/>
      <c r="T454" s="84"/>
      <c r="U454" s="84"/>
      <c r="V454" s="84"/>
      <c r="W454" s="84"/>
      <c r="X454" s="85"/>
      <c r="Y454" s="59"/>
    </row>
    <row r="455" spans="1:25" ht="19.5" customHeight="1" outlineLevel="6" thickBot="1">
      <c r="A455" s="114" t="s">
        <v>213</v>
      </c>
      <c r="B455" s="90">
        <v>953</v>
      </c>
      <c r="C455" s="91" t="s">
        <v>19</v>
      </c>
      <c r="D455" s="91" t="s">
        <v>344</v>
      </c>
      <c r="E455" s="91" t="s">
        <v>5</v>
      </c>
      <c r="F455" s="91"/>
      <c r="G455" s="157">
        <f>G456+G458</f>
        <v>0</v>
      </c>
      <c r="H455" s="83"/>
      <c r="I455" s="84"/>
      <c r="J455" s="84"/>
      <c r="K455" s="84"/>
      <c r="L455" s="84"/>
      <c r="M455" s="84"/>
      <c r="N455" s="84"/>
      <c r="O455" s="84"/>
      <c r="P455" s="84"/>
      <c r="Q455" s="84"/>
      <c r="R455" s="84"/>
      <c r="S455" s="84"/>
      <c r="T455" s="84"/>
      <c r="U455" s="84"/>
      <c r="V455" s="84"/>
      <c r="W455" s="84"/>
      <c r="X455" s="85"/>
      <c r="Y455" s="59"/>
    </row>
    <row r="456" spans="1:25" ht="20.25" customHeight="1" outlineLevel="6" thickBot="1">
      <c r="A456" s="5" t="s">
        <v>100</v>
      </c>
      <c r="B456" s="21">
        <v>953</v>
      </c>
      <c r="C456" s="6" t="s">
        <v>19</v>
      </c>
      <c r="D456" s="6" t="s">
        <v>344</v>
      </c>
      <c r="E456" s="6" t="s">
        <v>95</v>
      </c>
      <c r="F456" s="6"/>
      <c r="G456" s="158">
        <f>G457</f>
        <v>0</v>
      </c>
      <c r="H456" s="55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75">
        <v>2744.868</v>
      </c>
      <c r="Y456" s="59" t="e">
        <f>X456/#REF!*100</f>
        <v>#REF!</v>
      </c>
    </row>
    <row r="457" spans="1:25" ht="32.25" outlineLevel="6" thickBot="1">
      <c r="A457" s="88" t="s">
        <v>101</v>
      </c>
      <c r="B457" s="92">
        <v>953</v>
      </c>
      <c r="C457" s="93" t="s">
        <v>19</v>
      </c>
      <c r="D457" s="93" t="s">
        <v>344</v>
      </c>
      <c r="E457" s="93" t="s">
        <v>96</v>
      </c>
      <c r="F457" s="93"/>
      <c r="G457" s="159">
        <v>0</v>
      </c>
      <c r="H457" s="55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75"/>
      <c r="Y457" s="59"/>
    </row>
    <row r="458" spans="1:25" ht="16.5" outlineLevel="6" thickBot="1">
      <c r="A458" s="5" t="s">
        <v>121</v>
      </c>
      <c r="B458" s="21">
        <v>953</v>
      </c>
      <c r="C458" s="6" t="s">
        <v>19</v>
      </c>
      <c r="D458" s="6" t="s">
        <v>344</v>
      </c>
      <c r="E458" s="6" t="s">
        <v>120</v>
      </c>
      <c r="F458" s="6"/>
      <c r="G458" s="158">
        <f>G459</f>
        <v>0</v>
      </c>
      <c r="H458" s="55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75"/>
      <c r="Y458" s="59"/>
    </row>
    <row r="459" spans="1:25" ht="48" outlineLevel="6" thickBot="1">
      <c r="A459" s="99" t="s">
        <v>209</v>
      </c>
      <c r="B459" s="92">
        <v>953</v>
      </c>
      <c r="C459" s="93" t="s">
        <v>19</v>
      </c>
      <c r="D459" s="93" t="s">
        <v>344</v>
      </c>
      <c r="E459" s="93" t="s">
        <v>89</v>
      </c>
      <c r="F459" s="93"/>
      <c r="G459" s="159">
        <v>0</v>
      </c>
      <c r="H459" s="55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75"/>
      <c r="Y459" s="59"/>
    </row>
    <row r="460" spans="1:25" ht="32.25" outlineLevel="6" thickBot="1">
      <c r="A460" s="13" t="s">
        <v>192</v>
      </c>
      <c r="B460" s="20">
        <v>953</v>
      </c>
      <c r="C460" s="9" t="s">
        <v>19</v>
      </c>
      <c r="D460" s="9" t="s">
        <v>345</v>
      </c>
      <c r="E460" s="9" t="s">
        <v>5</v>
      </c>
      <c r="F460" s="9"/>
      <c r="G460" s="155">
        <f>G461</f>
        <v>20266.62864</v>
      </c>
      <c r="H460" s="32">
        <f aca="true" t="shared" si="67" ref="H460:X460">H467</f>
        <v>0</v>
      </c>
      <c r="I460" s="32">
        <f t="shared" si="67"/>
        <v>0</v>
      </c>
      <c r="J460" s="32">
        <f t="shared" si="67"/>
        <v>0</v>
      </c>
      <c r="K460" s="32">
        <f t="shared" si="67"/>
        <v>0</v>
      </c>
      <c r="L460" s="32">
        <f t="shared" si="67"/>
        <v>0</v>
      </c>
      <c r="M460" s="32">
        <f t="shared" si="67"/>
        <v>0</v>
      </c>
      <c r="N460" s="32">
        <f t="shared" si="67"/>
        <v>0</v>
      </c>
      <c r="O460" s="32">
        <f t="shared" si="67"/>
        <v>0</v>
      </c>
      <c r="P460" s="32">
        <f t="shared" si="67"/>
        <v>0</v>
      </c>
      <c r="Q460" s="32">
        <f t="shared" si="67"/>
        <v>0</v>
      </c>
      <c r="R460" s="32">
        <f t="shared" si="67"/>
        <v>0</v>
      </c>
      <c r="S460" s="32">
        <f t="shared" si="67"/>
        <v>0</v>
      </c>
      <c r="T460" s="32">
        <f t="shared" si="67"/>
        <v>0</v>
      </c>
      <c r="U460" s="32">
        <f t="shared" si="67"/>
        <v>0</v>
      </c>
      <c r="V460" s="32">
        <f t="shared" si="67"/>
        <v>0</v>
      </c>
      <c r="W460" s="32">
        <f t="shared" si="67"/>
        <v>0</v>
      </c>
      <c r="X460" s="67">
        <f t="shared" si="67"/>
        <v>3215.05065</v>
      </c>
      <c r="Y460" s="59">
        <f>X460/G454*100</f>
        <v>1.355731999409644</v>
      </c>
    </row>
    <row r="461" spans="1:25" ht="32.25" outlineLevel="6" thickBot="1">
      <c r="A461" s="94" t="s">
        <v>193</v>
      </c>
      <c r="B461" s="90">
        <v>953</v>
      </c>
      <c r="C461" s="91" t="s">
        <v>19</v>
      </c>
      <c r="D461" s="91" t="s">
        <v>346</v>
      </c>
      <c r="E461" s="91" t="s">
        <v>5</v>
      </c>
      <c r="F461" s="91"/>
      <c r="G461" s="157">
        <f>G462</f>
        <v>20266.62864</v>
      </c>
      <c r="H461" s="83"/>
      <c r="I461" s="84"/>
      <c r="J461" s="84"/>
      <c r="K461" s="84"/>
      <c r="L461" s="84"/>
      <c r="M461" s="84"/>
      <c r="N461" s="84"/>
      <c r="O461" s="84"/>
      <c r="P461" s="84"/>
      <c r="Q461" s="84"/>
      <c r="R461" s="84"/>
      <c r="S461" s="84"/>
      <c r="T461" s="84"/>
      <c r="U461" s="84"/>
      <c r="V461" s="84"/>
      <c r="W461" s="84"/>
      <c r="X461" s="152"/>
      <c r="Y461" s="59"/>
    </row>
    <row r="462" spans="1:25" ht="16.5" outlineLevel="6" thickBot="1">
      <c r="A462" s="5" t="s">
        <v>121</v>
      </c>
      <c r="B462" s="21">
        <v>953</v>
      </c>
      <c r="C462" s="6" t="s">
        <v>19</v>
      </c>
      <c r="D462" s="6" t="s">
        <v>346</v>
      </c>
      <c r="E462" s="6" t="s">
        <v>120</v>
      </c>
      <c r="F462" s="6"/>
      <c r="G462" s="158">
        <f>G463+G465+G464</f>
        <v>20266.62864</v>
      </c>
      <c r="H462" s="83"/>
      <c r="I462" s="84"/>
      <c r="J462" s="84"/>
      <c r="K462" s="84"/>
      <c r="L462" s="84"/>
      <c r="M462" s="84"/>
      <c r="N462" s="84"/>
      <c r="O462" s="84"/>
      <c r="P462" s="84"/>
      <c r="Q462" s="84"/>
      <c r="R462" s="84"/>
      <c r="S462" s="84"/>
      <c r="T462" s="84"/>
      <c r="U462" s="84"/>
      <c r="V462" s="84"/>
      <c r="W462" s="84"/>
      <c r="X462" s="152"/>
      <c r="Y462" s="59"/>
    </row>
    <row r="463" spans="1:25" ht="48" outlineLevel="6" thickBot="1">
      <c r="A463" s="99" t="s">
        <v>209</v>
      </c>
      <c r="B463" s="92">
        <v>953</v>
      </c>
      <c r="C463" s="93" t="s">
        <v>19</v>
      </c>
      <c r="D463" s="93" t="s">
        <v>346</v>
      </c>
      <c r="E463" s="93" t="s">
        <v>89</v>
      </c>
      <c r="F463" s="93"/>
      <c r="G463" s="159">
        <v>19993.73378</v>
      </c>
      <c r="H463" s="83"/>
      <c r="I463" s="84"/>
      <c r="J463" s="84"/>
      <c r="K463" s="84"/>
      <c r="L463" s="84"/>
      <c r="M463" s="84"/>
      <c r="N463" s="84"/>
      <c r="O463" s="84"/>
      <c r="P463" s="84"/>
      <c r="Q463" s="84"/>
      <c r="R463" s="84"/>
      <c r="S463" s="84"/>
      <c r="T463" s="84"/>
      <c r="U463" s="84"/>
      <c r="V463" s="84"/>
      <c r="W463" s="84"/>
      <c r="X463" s="152"/>
      <c r="Y463" s="59"/>
    </row>
    <row r="464" spans="1:25" ht="16.5" outlineLevel="6" thickBot="1">
      <c r="A464" s="96" t="s">
        <v>87</v>
      </c>
      <c r="B464" s="92">
        <v>953</v>
      </c>
      <c r="C464" s="93" t="s">
        <v>19</v>
      </c>
      <c r="D464" s="93" t="s">
        <v>419</v>
      </c>
      <c r="E464" s="93" t="s">
        <v>88</v>
      </c>
      <c r="F464" s="93"/>
      <c r="G464" s="159">
        <v>15</v>
      </c>
      <c r="H464" s="83"/>
      <c r="I464" s="84"/>
      <c r="J464" s="84"/>
      <c r="K464" s="84"/>
      <c r="L464" s="84"/>
      <c r="M464" s="84"/>
      <c r="N464" s="84"/>
      <c r="O464" s="84"/>
      <c r="P464" s="84"/>
      <c r="Q464" s="84"/>
      <c r="R464" s="84"/>
      <c r="S464" s="84"/>
      <c r="T464" s="84"/>
      <c r="U464" s="84"/>
      <c r="V464" s="84"/>
      <c r="W464" s="84"/>
      <c r="X464" s="152"/>
      <c r="Y464" s="59"/>
    </row>
    <row r="465" spans="1:25" ht="16.5" outlineLevel="6" thickBot="1">
      <c r="A465" s="96" t="s">
        <v>87</v>
      </c>
      <c r="B465" s="92">
        <v>953</v>
      </c>
      <c r="C465" s="93" t="s">
        <v>19</v>
      </c>
      <c r="D465" s="93" t="s">
        <v>359</v>
      </c>
      <c r="E465" s="93" t="s">
        <v>88</v>
      </c>
      <c r="F465" s="93"/>
      <c r="G465" s="159">
        <v>257.89486</v>
      </c>
      <c r="H465" s="83"/>
      <c r="I465" s="84"/>
      <c r="J465" s="84"/>
      <c r="K465" s="84"/>
      <c r="L465" s="84"/>
      <c r="M465" s="84"/>
      <c r="N465" s="84"/>
      <c r="O465" s="84"/>
      <c r="P465" s="84"/>
      <c r="Q465" s="84"/>
      <c r="R465" s="84"/>
      <c r="S465" s="84"/>
      <c r="T465" s="84"/>
      <c r="U465" s="84"/>
      <c r="V465" s="84"/>
      <c r="W465" s="84"/>
      <c r="X465" s="152"/>
      <c r="Y465" s="59"/>
    </row>
    <row r="466" spans="1:25" ht="32.25" outlineLevel="6" thickBot="1">
      <c r="A466" s="135" t="s">
        <v>230</v>
      </c>
      <c r="B466" s="20">
        <v>953</v>
      </c>
      <c r="C466" s="9" t="s">
        <v>19</v>
      </c>
      <c r="D466" s="9" t="s">
        <v>337</v>
      </c>
      <c r="E466" s="9" t="s">
        <v>5</v>
      </c>
      <c r="F466" s="9"/>
      <c r="G466" s="10">
        <f>G470+G467</f>
        <v>379.02809</v>
      </c>
      <c r="H466" s="83"/>
      <c r="I466" s="84"/>
      <c r="J466" s="84"/>
      <c r="K466" s="84"/>
      <c r="L466" s="84"/>
      <c r="M466" s="84"/>
      <c r="N466" s="84"/>
      <c r="O466" s="84"/>
      <c r="P466" s="84"/>
      <c r="Q466" s="84"/>
      <c r="R466" s="84"/>
      <c r="S466" s="84"/>
      <c r="T466" s="84"/>
      <c r="U466" s="84"/>
      <c r="V466" s="84"/>
      <c r="W466" s="84"/>
      <c r="X466" s="152"/>
      <c r="Y466" s="59"/>
    </row>
    <row r="467" spans="1:25" ht="32.25" outlineLevel="6" thickBot="1">
      <c r="A467" s="125" t="s">
        <v>239</v>
      </c>
      <c r="B467" s="90">
        <v>953</v>
      </c>
      <c r="C467" s="91" t="s">
        <v>19</v>
      </c>
      <c r="D467" s="91" t="s">
        <v>347</v>
      </c>
      <c r="E467" s="91" t="s">
        <v>5</v>
      </c>
      <c r="F467" s="91"/>
      <c r="G467" s="157">
        <f>G468</f>
        <v>379.02809</v>
      </c>
      <c r="H467" s="26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44"/>
      <c r="X467" s="65">
        <v>3215.05065</v>
      </c>
      <c r="Y467" s="59">
        <f>X467/G460*100</f>
        <v>15.863766525304035</v>
      </c>
    </row>
    <row r="468" spans="1:25" ht="16.5" outlineLevel="6" thickBot="1">
      <c r="A468" s="5" t="s">
        <v>121</v>
      </c>
      <c r="B468" s="21">
        <v>953</v>
      </c>
      <c r="C468" s="6" t="s">
        <v>19</v>
      </c>
      <c r="D468" s="6" t="s">
        <v>347</v>
      </c>
      <c r="E468" s="6" t="s">
        <v>120</v>
      </c>
      <c r="F468" s="6"/>
      <c r="G468" s="158">
        <f>G469</f>
        <v>379.02809</v>
      </c>
      <c r="H468" s="55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75"/>
      <c r="Y468" s="59"/>
    </row>
    <row r="469" spans="1:25" ht="16.5" outlineLevel="6" thickBot="1">
      <c r="A469" s="96" t="s">
        <v>87</v>
      </c>
      <c r="B469" s="92">
        <v>953</v>
      </c>
      <c r="C469" s="93" t="s">
        <v>19</v>
      </c>
      <c r="D469" s="93" t="s">
        <v>347</v>
      </c>
      <c r="E469" s="93" t="s">
        <v>88</v>
      </c>
      <c r="F469" s="93"/>
      <c r="G469" s="159">
        <v>379.02809</v>
      </c>
      <c r="H469" s="55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75"/>
      <c r="Y469" s="59"/>
    </row>
    <row r="470" spans="1:25" ht="32.25" outlineLevel="6" thickBot="1">
      <c r="A470" s="125" t="s">
        <v>221</v>
      </c>
      <c r="B470" s="90">
        <v>953</v>
      </c>
      <c r="C470" s="91" t="s">
        <v>19</v>
      </c>
      <c r="D470" s="91" t="s">
        <v>348</v>
      </c>
      <c r="E470" s="91" t="s">
        <v>5</v>
      </c>
      <c r="F470" s="91"/>
      <c r="G470" s="16">
        <f>G471</f>
        <v>0</v>
      </c>
      <c r="H470" s="55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75"/>
      <c r="Y470" s="59"/>
    </row>
    <row r="471" spans="1:25" ht="16.5" outlineLevel="6" thickBot="1">
      <c r="A471" s="5" t="s">
        <v>121</v>
      </c>
      <c r="B471" s="21">
        <v>953</v>
      </c>
      <c r="C471" s="6" t="s">
        <v>19</v>
      </c>
      <c r="D471" s="6" t="s">
        <v>348</v>
      </c>
      <c r="E471" s="6" t="s">
        <v>120</v>
      </c>
      <c r="F471" s="6"/>
      <c r="G471" s="7">
        <f>G472</f>
        <v>0</v>
      </c>
      <c r="H471" s="55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75"/>
      <c r="Y471" s="59"/>
    </row>
    <row r="472" spans="1:25" ht="16.5" outlineLevel="6" thickBot="1">
      <c r="A472" s="96" t="s">
        <v>87</v>
      </c>
      <c r="B472" s="92">
        <v>953</v>
      </c>
      <c r="C472" s="93" t="s">
        <v>19</v>
      </c>
      <c r="D472" s="93" t="s">
        <v>348</v>
      </c>
      <c r="E472" s="93" t="s">
        <v>88</v>
      </c>
      <c r="F472" s="93"/>
      <c r="G472" s="98">
        <v>0</v>
      </c>
      <c r="H472" s="55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75"/>
      <c r="Y472" s="59"/>
    </row>
    <row r="473" spans="1:25" ht="16.5" outlineLevel="6" thickBot="1">
      <c r="A473" s="124" t="s">
        <v>194</v>
      </c>
      <c r="B473" s="18">
        <v>953</v>
      </c>
      <c r="C473" s="39" t="s">
        <v>20</v>
      </c>
      <c r="D473" s="39" t="s">
        <v>252</v>
      </c>
      <c r="E473" s="39" t="s">
        <v>5</v>
      </c>
      <c r="F473" s="39"/>
      <c r="G473" s="160">
        <f>G474</f>
        <v>4139.4856</v>
      </c>
      <c r="H473" s="55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75"/>
      <c r="Y473" s="59"/>
    </row>
    <row r="474" spans="1:25" ht="32.25" outlineLevel="6" thickBot="1">
      <c r="A474" s="8" t="s">
        <v>404</v>
      </c>
      <c r="B474" s="19">
        <v>953</v>
      </c>
      <c r="C474" s="9" t="s">
        <v>20</v>
      </c>
      <c r="D474" s="9" t="s">
        <v>332</v>
      </c>
      <c r="E474" s="9" t="s">
        <v>5</v>
      </c>
      <c r="F474" s="9"/>
      <c r="G474" s="155">
        <f>G475+G484</f>
        <v>4139.4856</v>
      </c>
      <c r="H474" s="55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75"/>
      <c r="Y474" s="59"/>
    </row>
    <row r="475" spans="1:25" ht="16.5" outlineLevel="6" thickBot="1">
      <c r="A475" s="102" t="s">
        <v>135</v>
      </c>
      <c r="B475" s="132">
        <v>953</v>
      </c>
      <c r="C475" s="91" t="s">
        <v>20</v>
      </c>
      <c r="D475" s="91" t="s">
        <v>340</v>
      </c>
      <c r="E475" s="91" t="s">
        <v>5</v>
      </c>
      <c r="F475" s="91"/>
      <c r="G475" s="157">
        <f>G476+G479</f>
        <v>3770.6356</v>
      </c>
      <c r="H475" s="55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75"/>
      <c r="Y475" s="59"/>
    </row>
    <row r="476" spans="1:25" ht="48" outlineLevel="6" thickBot="1">
      <c r="A476" s="102" t="s">
        <v>195</v>
      </c>
      <c r="B476" s="132">
        <v>953</v>
      </c>
      <c r="C476" s="91" t="s">
        <v>20</v>
      </c>
      <c r="D476" s="91" t="s">
        <v>350</v>
      </c>
      <c r="E476" s="91" t="s">
        <v>5</v>
      </c>
      <c r="F476" s="91"/>
      <c r="G476" s="157">
        <f>G477</f>
        <v>695.4856</v>
      </c>
      <c r="H476" s="32">
        <f aca="true" t="shared" si="68" ref="H476:X476">H477</f>
        <v>0</v>
      </c>
      <c r="I476" s="32">
        <f t="shared" si="68"/>
        <v>0</v>
      </c>
      <c r="J476" s="32">
        <f t="shared" si="68"/>
        <v>0</v>
      </c>
      <c r="K476" s="32">
        <f t="shared" si="68"/>
        <v>0</v>
      </c>
      <c r="L476" s="32">
        <f t="shared" si="68"/>
        <v>0</v>
      </c>
      <c r="M476" s="32">
        <f t="shared" si="68"/>
        <v>0</v>
      </c>
      <c r="N476" s="32">
        <f t="shared" si="68"/>
        <v>0</v>
      </c>
      <c r="O476" s="32">
        <f t="shared" si="68"/>
        <v>0</v>
      </c>
      <c r="P476" s="32">
        <f t="shared" si="68"/>
        <v>0</v>
      </c>
      <c r="Q476" s="32">
        <f t="shared" si="68"/>
        <v>0</v>
      </c>
      <c r="R476" s="32">
        <f t="shared" si="68"/>
        <v>0</v>
      </c>
      <c r="S476" s="32">
        <f t="shared" si="68"/>
        <v>0</v>
      </c>
      <c r="T476" s="32">
        <f t="shared" si="68"/>
        <v>0</v>
      </c>
      <c r="U476" s="32">
        <f t="shared" si="68"/>
        <v>0</v>
      </c>
      <c r="V476" s="32">
        <f t="shared" si="68"/>
        <v>0</v>
      </c>
      <c r="W476" s="32">
        <f t="shared" si="68"/>
        <v>0</v>
      </c>
      <c r="X476" s="67">
        <f t="shared" si="68"/>
        <v>82757.514</v>
      </c>
      <c r="Y476" s="59">
        <f>X476/G473*100</f>
        <v>1999.222173885567</v>
      </c>
    </row>
    <row r="477" spans="1:25" ht="21.75" customHeight="1" outlineLevel="6" thickBot="1">
      <c r="A477" s="5" t="s">
        <v>121</v>
      </c>
      <c r="B477" s="21">
        <v>953</v>
      </c>
      <c r="C477" s="6" t="s">
        <v>20</v>
      </c>
      <c r="D477" s="6" t="s">
        <v>350</v>
      </c>
      <c r="E477" s="6" t="s">
        <v>120</v>
      </c>
      <c r="F477" s="6"/>
      <c r="G477" s="158">
        <f>G478</f>
        <v>695.4856</v>
      </c>
      <c r="H477" s="26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44"/>
      <c r="X477" s="65">
        <v>82757.514</v>
      </c>
      <c r="Y477" s="59">
        <f>X477/G474*100</f>
        <v>1999.222173885567</v>
      </c>
    </row>
    <row r="478" spans="1:25" ht="48" outlineLevel="6" thickBot="1">
      <c r="A478" s="96" t="s">
        <v>209</v>
      </c>
      <c r="B478" s="134">
        <v>953</v>
      </c>
      <c r="C478" s="93" t="s">
        <v>20</v>
      </c>
      <c r="D478" s="93" t="s">
        <v>350</v>
      </c>
      <c r="E478" s="93" t="s">
        <v>89</v>
      </c>
      <c r="F478" s="93"/>
      <c r="G478" s="159">
        <v>695.4856</v>
      </c>
      <c r="H478" s="55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75"/>
      <c r="Y478" s="59"/>
    </row>
    <row r="479" spans="1:25" ht="16.5" outlineLevel="6" thickBot="1">
      <c r="A479" s="114" t="s">
        <v>196</v>
      </c>
      <c r="B479" s="90">
        <v>953</v>
      </c>
      <c r="C479" s="107" t="s">
        <v>20</v>
      </c>
      <c r="D479" s="107" t="s">
        <v>351</v>
      </c>
      <c r="E479" s="107" t="s">
        <v>5</v>
      </c>
      <c r="F479" s="107"/>
      <c r="G479" s="161">
        <f>G480+G483</f>
        <v>3075.15</v>
      </c>
      <c r="H479" s="55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75"/>
      <c r="Y479" s="59"/>
    </row>
    <row r="480" spans="1:25" ht="32.25" outlineLevel="6" thickBot="1">
      <c r="A480" s="5" t="s">
        <v>100</v>
      </c>
      <c r="B480" s="21">
        <v>953</v>
      </c>
      <c r="C480" s="6" t="s">
        <v>20</v>
      </c>
      <c r="D480" s="6" t="s">
        <v>351</v>
      </c>
      <c r="E480" s="6" t="s">
        <v>95</v>
      </c>
      <c r="F480" s="6"/>
      <c r="G480" s="158">
        <f>G481</f>
        <v>0</v>
      </c>
      <c r="H480" s="55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75"/>
      <c r="Y480" s="59"/>
    </row>
    <row r="481" spans="1:25" ht="32.25" outlineLevel="6" thickBot="1">
      <c r="A481" s="88" t="s">
        <v>101</v>
      </c>
      <c r="B481" s="92">
        <v>953</v>
      </c>
      <c r="C481" s="93" t="s">
        <v>20</v>
      </c>
      <c r="D481" s="93" t="s">
        <v>351</v>
      </c>
      <c r="E481" s="93" t="s">
        <v>96</v>
      </c>
      <c r="F481" s="93"/>
      <c r="G481" s="159">
        <v>0</v>
      </c>
      <c r="H481" s="55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75"/>
      <c r="Y481" s="59"/>
    </row>
    <row r="482" spans="1:25" ht="16.5" outlineLevel="6" thickBot="1">
      <c r="A482" s="5" t="s">
        <v>121</v>
      </c>
      <c r="B482" s="21">
        <v>953</v>
      </c>
      <c r="C482" s="6" t="s">
        <v>20</v>
      </c>
      <c r="D482" s="6" t="s">
        <v>351</v>
      </c>
      <c r="E482" s="6" t="s">
        <v>120</v>
      </c>
      <c r="F482" s="6"/>
      <c r="G482" s="158">
        <f>G483</f>
        <v>3075.15</v>
      </c>
      <c r="H482" s="55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75"/>
      <c r="Y482" s="59"/>
    </row>
    <row r="483" spans="1:25" ht="48" outlineLevel="6" thickBot="1">
      <c r="A483" s="99" t="s">
        <v>209</v>
      </c>
      <c r="B483" s="92">
        <v>953</v>
      </c>
      <c r="C483" s="93" t="s">
        <v>20</v>
      </c>
      <c r="D483" s="93" t="s">
        <v>351</v>
      </c>
      <c r="E483" s="93" t="s">
        <v>89</v>
      </c>
      <c r="F483" s="93"/>
      <c r="G483" s="159">
        <v>3075.15</v>
      </c>
      <c r="H483" s="55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75"/>
      <c r="Y483" s="59"/>
    </row>
    <row r="484" spans="1:25" ht="32.25" outlineLevel="6" thickBot="1">
      <c r="A484" s="150" t="s">
        <v>197</v>
      </c>
      <c r="B484" s="90">
        <v>953</v>
      </c>
      <c r="C484" s="91" t="s">
        <v>20</v>
      </c>
      <c r="D484" s="91" t="s">
        <v>352</v>
      </c>
      <c r="E484" s="91" t="s">
        <v>5</v>
      </c>
      <c r="F484" s="91"/>
      <c r="G484" s="157">
        <f>G485</f>
        <v>368.85</v>
      </c>
      <c r="H484" s="55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75"/>
      <c r="Y484" s="59"/>
    </row>
    <row r="485" spans="1:25" ht="32.25" outlineLevel="6" thickBot="1">
      <c r="A485" s="5" t="s">
        <v>125</v>
      </c>
      <c r="B485" s="21">
        <v>953</v>
      </c>
      <c r="C485" s="6" t="s">
        <v>20</v>
      </c>
      <c r="D485" s="6" t="s">
        <v>353</v>
      </c>
      <c r="E485" s="6" t="s">
        <v>123</v>
      </c>
      <c r="F485" s="6"/>
      <c r="G485" s="158">
        <f>G486</f>
        <v>368.85</v>
      </c>
      <c r="H485" s="55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75"/>
      <c r="Y485" s="59"/>
    </row>
    <row r="486" spans="1:25" ht="32.25" outlineLevel="6" thickBot="1">
      <c r="A486" s="88" t="s">
        <v>126</v>
      </c>
      <c r="B486" s="92">
        <v>953</v>
      </c>
      <c r="C486" s="93" t="s">
        <v>20</v>
      </c>
      <c r="D486" s="93" t="s">
        <v>353</v>
      </c>
      <c r="E486" s="93" t="s">
        <v>124</v>
      </c>
      <c r="F486" s="93"/>
      <c r="G486" s="159">
        <v>368.85</v>
      </c>
      <c r="H486" s="55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75"/>
      <c r="Y486" s="59"/>
    </row>
    <row r="487" spans="1:25" ht="16.5" outlineLevel="6" thickBot="1">
      <c r="A487" s="124" t="s">
        <v>34</v>
      </c>
      <c r="B487" s="18">
        <v>953</v>
      </c>
      <c r="C487" s="39" t="s">
        <v>13</v>
      </c>
      <c r="D487" s="39" t="s">
        <v>252</v>
      </c>
      <c r="E487" s="39" t="s">
        <v>5</v>
      </c>
      <c r="F487" s="39"/>
      <c r="G487" s="160">
        <f>G492+G488</f>
        <v>14176.011080000002</v>
      </c>
      <c r="H487" s="55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75"/>
      <c r="Y487" s="59"/>
    </row>
    <row r="488" spans="1:25" ht="32.25" outlineLevel="6" thickBot="1">
      <c r="A488" s="112" t="s">
        <v>136</v>
      </c>
      <c r="B488" s="19">
        <v>953</v>
      </c>
      <c r="C488" s="9" t="s">
        <v>13</v>
      </c>
      <c r="D488" s="9" t="s">
        <v>253</v>
      </c>
      <c r="E488" s="9" t="s">
        <v>5</v>
      </c>
      <c r="F488" s="39"/>
      <c r="G488" s="155">
        <f>G489</f>
        <v>64.45925</v>
      </c>
      <c r="H488" s="55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75"/>
      <c r="Y488" s="59"/>
    </row>
    <row r="489" spans="1:25" ht="32.25" outlineLevel="6" thickBot="1">
      <c r="A489" s="112" t="s">
        <v>137</v>
      </c>
      <c r="B489" s="19">
        <v>953</v>
      </c>
      <c r="C489" s="11" t="s">
        <v>13</v>
      </c>
      <c r="D489" s="11" t="s">
        <v>254</v>
      </c>
      <c r="E489" s="11" t="s">
        <v>5</v>
      </c>
      <c r="F489" s="39"/>
      <c r="G489" s="155">
        <f>G490</f>
        <v>64.45925</v>
      </c>
      <c r="H489" s="55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75"/>
      <c r="Y489" s="59"/>
    </row>
    <row r="490" spans="1:25" ht="16.5" outlineLevel="6" thickBot="1">
      <c r="A490" s="94" t="s">
        <v>141</v>
      </c>
      <c r="B490" s="90">
        <v>953</v>
      </c>
      <c r="C490" s="91" t="s">
        <v>13</v>
      </c>
      <c r="D490" s="91" t="s">
        <v>258</v>
      </c>
      <c r="E490" s="91" t="s">
        <v>5</v>
      </c>
      <c r="F490" s="91"/>
      <c r="G490" s="145">
        <f>G491</f>
        <v>64.45925</v>
      </c>
      <c r="H490" s="55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75"/>
      <c r="Y490" s="59"/>
    </row>
    <row r="491" spans="1:25" ht="16.5" outlineLevel="6" thickBot="1">
      <c r="A491" s="5" t="s">
        <v>363</v>
      </c>
      <c r="B491" s="21">
        <v>953</v>
      </c>
      <c r="C491" s="6" t="s">
        <v>13</v>
      </c>
      <c r="D491" s="6" t="s">
        <v>258</v>
      </c>
      <c r="E491" s="6" t="s">
        <v>362</v>
      </c>
      <c r="F491" s="6"/>
      <c r="G491" s="149">
        <v>64.45925</v>
      </c>
      <c r="H491" s="55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75"/>
      <c r="Y491" s="59"/>
    </row>
    <row r="492" spans="1:25" ht="32.25" outlineLevel="6" thickBot="1">
      <c r="A492" s="80" t="s">
        <v>404</v>
      </c>
      <c r="B492" s="19">
        <v>953</v>
      </c>
      <c r="C492" s="11" t="s">
        <v>13</v>
      </c>
      <c r="D492" s="11" t="s">
        <v>332</v>
      </c>
      <c r="E492" s="11" t="s">
        <v>5</v>
      </c>
      <c r="F492" s="11"/>
      <c r="G492" s="156">
        <f>G493</f>
        <v>14111.551830000002</v>
      </c>
      <c r="H492" s="55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75"/>
      <c r="Y492" s="59"/>
    </row>
    <row r="493" spans="1:25" ht="32.25" outlineLevel="6" thickBot="1">
      <c r="A493" s="80" t="s">
        <v>197</v>
      </c>
      <c r="B493" s="19">
        <v>953</v>
      </c>
      <c r="C493" s="11" t="s">
        <v>13</v>
      </c>
      <c r="D493" s="11" t="s">
        <v>354</v>
      </c>
      <c r="E493" s="11" t="s">
        <v>5</v>
      </c>
      <c r="F493" s="11"/>
      <c r="G493" s="156">
        <f>G494</f>
        <v>14111.551830000002</v>
      </c>
      <c r="H493" s="55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75"/>
      <c r="Y493" s="59"/>
    </row>
    <row r="494" spans="1:25" ht="32.25" outlineLevel="6" thickBot="1">
      <c r="A494" s="94" t="s">
        <v>142</v>
      </c>
      <c r="B494" s="90">
        <v>953</v>
      </c>
      <c r="C494" s="91" t="s">
        <v>13</v>
      </c>
      <c r="D494" s="91" t="s">
        <v>355</v>
      </c>
      <c r="E494" s="91" t="s">
        <v>5</v>
      </c>
      <c r="F494" s="91"/>
      <c r="G494" s="157">
        <f>G495+G499+G501</f>
        <v>14111.551830000002</v>
      </c>
      <c r="H494" s="55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75"/>
      <c r="Y494" s="59"/>
    </row>
    <row r="495" spans="1:25" ht="16.5" outlineLevel="6" thickBot="1">
      <c r="A495" s="5" t="s">
        <v>112</v>
      </c>
      <c r="B495" s="21">
        <v>953</v>
      </c>
      <c r="C495" s="6" t="s">
        <v>13</v>
      </c>
      <c r="D495" s="6" t="s">
        <v>355</v>
      </c>
      <c r="E495" s="6" t="s">
        <v>111</v>
      </c>
      <c r="F495" s="6"/>
      <c r="G495" s="158">
        <f>G496+G497+G498</f>
        <v>11741.104350000001</v>
      </c>
      <c r="H495" s="55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75"/>
      <c r="Y495" s="59"/>
    </row>
    <row r="496" spans="1:25" ht="16.5" outlineLevel="6" thickBot="1">
      <c r="A496" s="88" t="s">
        <v>248</v>
      </c>
      <c r="B496" s="92">
        <v>953</v>
      </c>
      <c r="C496" s="93" t="s">
        <v>13</v>
      </c>
      <c r="D496" s="93" t="s">
        <v>355</v>
      </c>
      <c r="E496" s="93" t="s">
        <v>113</v>
      </c>
      <c r="F496" s="93"/>
      <c r="G496" s="159">
        <v>8729.43294</v>
      </c>
      <c r="H496" s="55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75"/>
      <c r="Y496" s="59"/>
    </row>
    <row r="497" spans="1:25" ht="32.25" outlineLevel="6" thickBot="1">
      <c r="A497" s="88" t="s">
        <v>250</v>
      </c>
      <c r="B497" s="92">
        <v>953</v>
      </c>
      <c r="C497" s="93" t="s">
        <v>13</v>
      </c>
      <c r="D497" s="93" t="s">
        <v>355</v>
      </c>
      <c r="E497" s="93" t="s">
        <v>114</v>
      </c>
      <c r="F497" s="93"/>
      <c r="G497" s="159">
        <v>0</v>
      </c>
      <c r="H497" s="55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75"/>
      <c r="Y497" s="59"/>
    </row>
    <row r="498" spans="1:25" ht="48" outlineLevel="6" thickBot="1">
      <c r="A498" s="88" t="s">
        <v>246</v>
      </c>
      <c r="B498" s="92">
        <v>953</v>
      </c>
      <c r="C498" s="93" t="s">
        <v>13</v>
      </c>
      <c r="D498" s="93" t="s">
        <v>355</v>
      </c>
      <c r="E498" s="93" t="s">
        <v>247</v>
      </c>
      <c r="F498" s="93"/>
      <c r="G498" s="159">
        <v>3011.67141</v>
      </c>
      <c r="H498" s="55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75"/>
      <c r="Y498" s="59"/>
    </row>
    <row r="499" spans="1:25" ht="32.25" outlineLevel="6" thickBot="1">
      <c r="A499" s="5" t="s">
        <v>100</v>
      </c>
      <c r="B499" s="21">
        <v>953</v>
      </c>
      <c r="C499" s="6" t="s">
        <v>13</v>
      </c>
      <c r="D499" s="6" t="s">
        <v>355</v>
      </c>
      <c r="E499" s="6" t="s">
        <v>95</v>
      </c>
      <c r="F499" s="6"/>
      <c r="G499" s="158">
        <f>G500</f>
        <v>2257.109</v>
      </c>
      <c r="H499" s="55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75"/>
      <c r="Y499" s="59"/>
    </row>
    <row r="500" spans="1:25" ht="19.5" customHeight="1" outlineLevel="6" thickBot="1">
      <c r="A500" s="88" t="s">
        <v>101</v>
      </c>
      <c r="B500" s="92">
        <v>953</v>
      </c>
      <c r="C500" s="93" t="s">
        <v>13</v>
      </c>
      <c r="D500" s="93" t="s">
        <v>355</v>
      </c>
      <c r="E500" s="93" t="s">
        <v>96</v>
      </c>
      <c r="F500" s="93"/>
      <c r="G500" s="159">
        <v>2257.109</v>
      </c>
      <c r="H500" s="55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75"/>
      <c r="Y500" s="59"/>
    </row>
    <row r="501" spans="1:25" ht="16.5" outlineLevel="6" thickBot="1">
      <c r="A501" s="5" t="s">
        <v>102</v>
      </c>
      <c r="B501" s="21">
        <v>953</v>
      </c>
      <c r="C501" s="6" t="s">
        <v>13</v>
      </c>
      <c r="D501" s="6" t="s">
        <v>355</v>
      </c>
      <c r="E501" s="6" t="s">
        <v>97</v>
      </c>
      <c r="F501" s="6"/>
      <c r="G501" s="158">
        <f>G502+G503</f>
        <v>113.33848</v>
      </c>
      <c r="H501" s="55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75"/>
      <c r="Y501" s="59"/>
    </row>
    <row r="502" spans="1:25" ht="32.25" outlineLevel="6" thickBot="1">
      <c r="A502" s="88" t="s">
        <v>103</v>
      </c>
      <c r="B502" s="92">
        <v>953</v>
      </c>
      <c r="C502" s="93" t="s">
        <v>13</v>
      </c>
      <c r="D502" s="93" t="s">
        <v>355</v>
      </c>
      <c r="E502" s="93" t="s">
        <v>98</v>
      </c>
      <c r="F502" s="93"/>
      <c r="G502" s="159">
        <v>2.101</v>
      </c>
      <c r="H502" s="31">
        <f aca="true" t="shared" si="69" ref="H502:X502">H504+H515</f>
        <v>0</v>
      </c>
      <c r="I502" s="31">
        <f t="shared" si="69"/>
        <v>0</v>
      </c>
      <c r="J502" s="31">
        <f t="shared" si="69"/>
        <v>0</v>
      </c>
      <c r="K502" s="31">
        <f t="shared" si="69"/>
        <v>0</v>
      </c>
      <c r="L502" s="31">
        <f t="shared" si="69"/>
        <v>0</v>
      </c>
      <c r="M502" s="31">
        <f t="shared" si="69"/>
        <v>0</v>
      </c>
      <c r="N502" s="31">
        <f t="shared" si="69"/>
        <v>0</v>
      </c>
      <c r="O502" s="31">
        <f t="shared" si="69"/>
        <v>0</v>
      </c>
      <c r="P502" s="31">
        <f t="shared" si="69"/>
        <v>0</v>
      </c>
      <c r="Q502" s="31">
        <f t="shared" si="69"/>
        <v>0</v>
      </c>
      <c r="R502" s="31">
        <f t="shared" si="69"/>
        <v>0</v>
      </c>
      <c r="S502" s="31">
        <f t="shared" si="69"/>
        <v>0</v>
      </c>
      <c r="T502" s="31">
        <f t="shared" si="69"/>
        <v>0</v>
      </c>
      <c r="U502" s="31">
        <f t="shared" si="69"/>
        <v>0</v>
      </c>
      <c r="V502" s="31">
        <f t="shared" si="69"/>
        <v>0</v>
      </c>
      <c r="W502" s="31">
        <f t="shared" si="69"/>
        <v>0</v>
      </c>
      <c r="X502" s="66">
        <f t="shared" si="69"/>
        <v>12003.04085</v>
      </c>
      <c r="Y502" s="59" t="e">
        <f>X502/G497*100</f>
        <v>#DIV/0!</v>
      </c>
    </row>
    <row r="503" spans="1:25" ht="16.5" outlineLevel="6" thickBot="1">
      <c r="A503" s="88" t="s">
        <v>104</v>
      </c>
      <c r="B503" s="92">
        <v>953</v>
      </c>
      <c r="C503" s="93" t="s">
        <v>13</v>
      </c>
      <c r="D503" s="93" t="s">
        <v>355</v>
      </c>
      <c r="E503" s="93" t="s">
        <v>99</v>
      </c>
      <c r="F503" s="93"/>
      <c r="G503" s="159">
        <v>111.23748</v>
      </c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66"/>
      <c r="Y503" s="59"/>
    </row>
    <row r="504" spans="1:25" ht="19.5" outlineLevel="6" thickBot="1">
      <c r="A504" s="108" t="s">
        <v>44</v>
      </c>
      <c r="B504" s="18">
        <v>953</v>
      </c>
      <c r="C504" s="14" t="s">
        <v>43</v>
      </c>
      <c r="D504" s="39" t="s">
        <v>252</v>
      </c>
      <c r="E504" s="14" t="s">
        <v>5</v>
      </c>
      <c r="F504" s="14"/>
      <c r="G504" s="154">
        <f>G506</f>
        <v>3269</v>
      </c>
      <c r="H504" s="32">
        <f aca="true" t="shared" si="70" ref="H504:X504">H505</f>
        <v>0</v>
      </c>
      <c r="I504" s="32">
        <f t="shared" si="70"/>
        <v>0</v>
      </c>
      <c r="J504" s="32">
        <f t="shared" si="70"/>
        <v>0</v>
      </c>
      <c r="K504" s="32">
        <f t="shared" si="70"/>
        <v>0</v>
      </c>
      <c r="L504" s="32">
        <f t="shared" si="70"/>
        <v>0</v>
      </c>
      <c r="M504" s="32">
        <f t="shared" si="70"/>
        <v>0</v>
      </c>
      <c r="N504" s="32">
        <f t="shared" si="70"/>
        <v>0</v>
      </c>
      <c r="O504" s="32">
        <f t="shared" si="70"/>
        <v>0</v>
      </c>
      <c r="P504" s="32">
        <f t="shared" si="70"/>
        <v>0</v>
      </c>
      <c r="Q504" s="32">
        <f t="shared" si="70"/>
        <v>0</v>
      </c>
      <c r="R504" s="32">
        <f t="shared" si="70"/>
        <v>0</v>
      </c>
      <c r="S504" s="32">
        <f t="shared" si="70"/>
        <v>0</v>
      </c>
      <c r="T504" s="32">
        <f t="shared" si="70"/>
        <v>0</v>
      </c>
      <c r="U504" s="32">
        <f t="shared" si="70"/>
        <v>0</v>
      </c>
      <c r="V504" s="32">
        <f t="shared" si="70"/>
        <v>0</v>
      </c>
      <c r="W504" s="32">
        <f t="shared" si="70"/>
        <v>0</v>
      </c>
      <c r="X504" s="67">
        <f t="shared" si="70"/>
        <v>12003.04085</v>
      </c>
      <c r="Y504" s="59">
        <f>X504/G499*100</f>
        <v>531.7882676467996</v>
      </c>
    </row>
    <row r="505" spans="1:25" ht="16.5" outlineLevel="6" thickBot="1">
      <c r="A505" s="124" t="s">
        <v>40</v>
      </c>
      <c r="B505" s="18">
        <v>953</v>
      </c>
      <c r="C505" s="39" t="s">
        <v>21</v>
      </c>
      <c r="D505" s="39" t="s">
        <v>252</v>
      </c>
      <c r="E505" s="39" t="s">
        <v>5</v>
      </c>
      <c r="F505" s="39"/>
      <c r="G505" s="160">
        <f>G506</f>
        <v>3269</v>
      </c>
      <c r="H505" s="34">
        <f aca="true" t="shared" si="71" ref="H505:X505">H506</f>
        <v>0</v>
      </c>
      <c r="I505" s="34">
        <f t="shared" si="71"/>
        <v>0</v>
      </c>
      <c r="J505" s="34">
        <f t="shared" si="71"/>
        <v>0</v>
      </c>
      <c r="K505" s="34">
        <f t="shared" si="71"/>
        <v>0</v>
      </c>
      <c r="L505" s="34">
        <f t="shared" si="71"/>
        <v>0</v>
      </c>
      <c r="M505" s="34">
        <f t="shared" si="71"/>
        <v>0</v>
      </c>
      <c r="N505" s="34">
        <f t="shared" si="71"/>
        <v>0</v>
      </c>
      <c r="O505" s="34">
        <f t="shared" si="71"/>
        <v>0</v>
      </c>
      <c r="P505" s="34">
        <f t="shared" si="71"/>
        <v>0</v>
      </c>
      <c r="Q505" s="34">
        <f t="shared" si="71"/>
        <v>0</v>
      </c>
      <c r="R505" s="34">
        <f t="shared" si="71"/>
        <v>0</v>
      </c>
      <c r="S505" s="34">
        <f t="shared" si="71"/>
        <v>0</v>
      </c>
      <c r="T505" s="34">
        <f t="shared" si="71"/>
        <v>0</v>
      </c>
      <c r="U505" s="34">
        <f t="shared" si="71"/>
        <v>0</v>
      </c>
      <c r="V505" s="34">
        <f t="shared" si="71"/>
        <v>0</v>
      </c>
      <c r="W505" s="34">
        <f t="shared" si="71"/>
        <v>0</v>
      </c>
      <c r="X505" s="68">
        <f t="shared" si="71"/>
        <v>12003.04085</v>
      </c>
      <c r="Y505" s="59" t="e">
        <f>X505/#REF!*100</f>
        <v>#REF!</v>
      </c>
    </row>
    <row r="506" spans="1:25" ht="32.25" outlineLevel="6" thickBot="1">
      <c r="A506" s="112" t="s">
        <v>136</v>
      </c>
      <c r="B506" s="19">
        <v>953</v>
      </c>
      <c r="C506" s="9" t="s">
        <v>21</v>
      </c>
      <c r="D506" s="9" t="s">
        <v>253</v>
      </c>
      <c r="E506" s="9" t="s">
        <v>5</v>
      </c>
      <c r="F506" s="9"/>
      <c r="G506" s="155">
        <f>G507</f>
        <v>3269</v>
      </c>
      <c r="H506" s="26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44"/>
      <c r="X506" s="65">
        <v>12003.04085</v>
      </c>
      <c r="Y506" s="59">
        <f>X506/G500*100</f>
        <v>531.7882676467996</v>
      </c>
    </row>
    <row r="507" spans="1:25" ht="32.25" outlineLevel="6" thickBot="1">
      <c r="A507" s="112" t="s">
        <v>137</v>
      </c>
      <c r="B507" s="19">
        <v>953</v>
      </c>
      <c r="C507" s="11" t="s">
        <v>21</v>
      </c>
      <c r="D507" s="11" t="s">
        <v>254</v>
      </c>
      <c r="E507" s="11" t="s">
        <v>5</v>
      </c>
      <c r="F507" s="11"/>
      <c r="G507" s="156">
        <f>G508</f>
        <v>3269</v>
      </c>
      <c r="H507" s="55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75"/>
      <c r="Y507" s="59"/>
    </row>
    <row r="508" spans="1:25" ht="63.75" outlineLevel="6" thickBot="1">
      <c r="A508" s="114" t="s">
        <v>198</v>
      </c>
      <c r="B508" s="90">
        <v>953</v>
      </c>
      <c r="C508" s="91" t="s">
        <v>21</v>
      </c>
      <c r="D508" s="91" t="s">
        <v>356</v>
      </c>
      <c r="E508" s="91" t="s">
        <v>5</v>
      </c>
      <c r="F508" s="91"/>
      <c r="G508" s="157">
        <f>G509</f>
        <v>3269</v>
      </c>
      <c r="H508" s="55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75"/>
      <c r="Y508" s="59"/>
    </row>
    <row r="509" spans="1:25" ht="32.25" outlineLevel="6" thickBot="1">
      <c r="A509" s="5" t="s">
        <v>125</v>
      </c>
      <c r="B509" s="21">
        <v>953</v>
      </c>
      <c r="C509" s="6" t="s">
        <v>21</v>
      </c>
      <c r="D509" s="6" t="s">
        <v>356</v>
      </c>
      <c r="E509" s="6" t="s">
        <v>123</v>
      </c>
      <c r="F509" s="6"/>
      <c r="G509" s="158">
        <f>G510</f>
        <v>3269</v>
      </c>
      <c r="H509" s="55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75"/>
      <c r="Y509" s="59"/>
    </row>
    <row r="510" spans="1:25" ht="32.25" outlineLevel="6" thickBot="1">
      <c r="A510" s="88" t="s">
        <v>126</v>
      </c>
      <c r="B510" s="92">
        <v>953</v>
      </c>
      <c r="C510" s="93" t="s">
        <v>21</v>
      </c>
      <c r="D510" s="93" t="s">
        <v>356</v>
      </c>
      <c r="E510" s="93" t="s">
        <v>124</v>
      </c>
      <c r="F510" s="93"/>
      <c r="G510" s="159">
        <v>3269</v>
      </c>
      <c r="H510" s="55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75"/>
      <c r="Y510" s="59"/>
    </row>
    <row r="511" spans="1:25" ht="19.5" outlineLevel="6" thickBot="1">
      <c r="A511" s="48" t="s">
        <v>22</v>
      </c>
      <c r="B511" s="48"/>
      <c r="C511" s="48"/>
      <c r="D511" s="48"/>
      <c r="E511" s="48"/>
      <c r="F511" s="48"/>
      <c r="G511" s="147">
        <f>G408+G14</f>
        <v>624687.1016</v>
      </c>
      <c r="H511" s="55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75"/>
      <c r="Y511" s="59"/>
    </row>
    <row r="512" spans="1:25" ht="16.5" outlineLevel="6" thickBot="1">
      <c r="A512" s="1"/>
      <c r="B512" s="22"/>
      <c r="C512" s="1"/>
      <c r="D512" s="1"/>
      <c r="E512" s="1"/>
      <c r="F512" s="1"/>
      <c r="G512" s="1"/>
      <c r="H512" s="55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75"/>
      <c r="Y512" s="59"/>
    </row>
    <row r="513" spans="1:25" ht="16.5" outlineLevel="6" thickBot="1">
      <c r="A513" s="3"/>
      <c r="B513" s="3"/>
      <c r="C513" s="3"/>
      <c r="D513" s="3"/>
      <c r="E513" s="3"/>
      <c r="F513" s="3"/>
      <c r="G513" s="3"/>
      <c r="H513" s="55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75"/>
      <c r="Y513" s="59"/>
    </row>
    <row r="514" spans="8:25" ht="16.5" outlineLevel="6" thickBot="1">
      <c r="H514" s="55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75"/>
      <c r="Y514" s="59"/>
    </row>
    <row r="515" spans="8:25" ht="16.5" outlineLevel="6" thickBot="1">
      <c r="H515" s="32">
        <f aca="true" t="shared" si="72" ref="H515:X515">H516</f>
        <v>0</v>
      </c>
      <c r="I515" s="32">
        <f t="shared" si="72"/>
        <v>0</v>
      </c>
      <c r="J515" s="32">
        <f t="shared" si="72"/>
        <v>0</v>
      </c>
      <c r="K515" s="32">
        <f t="shared" si="72"/>
        <v>0</v>
      </c>
      <c r="L515" s="32">
        <f t="shared" si="72"/>
        <v>0</v>
      </c>
      <c r="M515" s="32">
        <f t="shared" si="72"/>
        <v>0</v>
      </c>
      <c r="N515" s="32">
        <f t="shared" si="72"/>
        <v>0</v>
      </c>
      <c r="O515" s="32">
        <f t="shared" si="72"/>
        <v>0</v>
      </c>
      <c r="P515" s="32">
        <f t="shared" si="72"/>
        <v>0</v>
      </c>
      <c r="Q515" s="32">
        <f t="shared" si="72"/>
        <v>0</v>
      </c>
      <c r="R515" s="32">
        <f t="shared" si="72"/>
        <v>0</v>
      </c>
      <c r="S515" s="32">
        <f t="shared" si="72"/>
        <v>0</v>
      </c>
      <c r="T515" s="32">
        <f t="shared" si="72"/>
        <v>0</v>
      </c>
      <c r="U515" s="32">
        <f t="shared" si="72"/>
        <v>0</v>
      </c>
      <c r="V515" s="32">
        <f t="shared" si="72"/>
        <v>0</v>
      </c>
      <c r="W515" s="32">
        <f t="shared" si="72"/>
        <v>0</v>
      </c>
      <c r="X515" s="67">
        <f t="shared" si="72"/>
        <v>0</v>
      </c>
      <c r="Y515" s="59">
        <v>0</v>
      </c>
    </row>
    <row r="516" spans="8:25" ht="15.75" outlineLevel="6">
      <c r="H516" s="26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44"/>
      <c r="X516" s="65">
        <v>0</v>
      </c>
      <c r="Y516" s="59">
        <v>0</v>
      </c>
    </row>
    <row r="517" spans="8:25" ht="18.75">
      <c r="H517" s="38" t="e">
        <f>#REF!+#REF!+H414+H14</f>
        <v>#REF!</v>
      </c>
      <c r="I517" s="38" t="e">
        <f>#REF!+#REF!+I414+I14</f>
        <v>#REF!</v>
      </c>
      <c r="J517" s="38" t="e">
        <f>#REF!+#REF!+J414+J14</f>
        <v>#REF!</v>
      </c>
      <c r="K517" s="38" t="e">
        <f>#REF!+#REF!+K414+K14</f>
        <v>#REF!</v>
      </c>
      <c r="L517" s="38" t="e">
        <f>#REF!+#REF!+L414+L14</f>
        <v>#REF!</v>
      </c>
      <c r="M517" s="38" t="e">
        <f>#REF!+#REF!+M414+M14</f>
        <v>#REF!</v>
      </c>
      <c r="N517" s="38" t="e">
        <f>#REF!+#REF!+N414+N14</f>
        <v>#REF!</v>
      </c>
      <c r="O517" s="38" t="e">
        <f>#REF!+#REF!+O414+O14</f>
        <v>#REF!</v>
      </c>
      <c r="P517" s="38" t="e">
        <f>#REF!+#REF!+P414+P14</f>
        <v>#REF!</v>
      </c>
      <c r="Q517" s="38" t="e">
        <f>#REF!+#REF!+Q414+Q14</f>
        <v>#REF!</v>
      </c>
      <c r="R517" s="38" t="e">
        <f>#REF!+#REF!+R414+R14</f>
        <v>#REF!</v>
      </c>
      <c r="S517" s="38" t="e">
        <f>#REF!+#REF!+S414+S14</f>
        <v>#REF!</v>
      </c>
      <c r="T517" s="38" t="e">
        <f>#REF!+#REF!+T414+T14</f>
        <v>#REF!</v>
      </c>
      <c r="U517" s="38" t="e">
        <f>#REF!+#REF!+U414+U14</f>
        <v>#REF!</v>
      </c>
      <c r="V517" s="38" t="e">
        <f>#REF!+#REF!+V414+V14</f>
        <v>#REF!</v>
      </c>
      <c r="W517" s="38" t="e">
        <f>#REF!+#REF!+W414+W14</f>
        <v>#REF!</v>
      </c>
      <c r="X517" s="76" t="e">
        <f>#REF!+#REF!+X414+X14</f>
        <v>#REF!</v>
      </c>
      <c r="Y517" s="56" t="e">
        <f>X517/G511*100</f>
        <v>#REF!</v>
      </c>
    </row>
    <row r="518" spans="8:23" ht="15.75"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8:23" ht="15.75"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</row>
  </sheetData>
  <sheetProtection/>
  <autoFilter ref="A13:G511"/>
  <mergeCells count="8">
    <mergeCell ref="B6:W6"/>
    <mergeCell ref="B7:W7"/>
    <mergeCell ref="A11:V11"/>
    <mergeCell ref="A10:V10"/>
    <mergeCell ref="B8:V8"/>
    <mergeCell ref="B2:W2"/>
    <mergeCell ref="B3:W3"/>
    <mergeCell ref="C4:V4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2016-11-24T21:06:23Z</cp:lastPrinted>
  <dcterms:created xsi:type="dcterms:W3CDTF">2008-11-11T04:53:42Z</dcterms:created>
  <dcterms:modified xsi:type="dcterms:W3CDTF">2016-11-24T21:08:44Z</dcterms:modified>
  <cp:category/>
  <cp:version/>
  <cp:contentType/>
  <cp:contentStatus/>
</cp:coreProperties>
</file>